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elattre.r\Documents\Pilotage\COPROJ\Convention Version DEFINITIVE Mai 2022\Avenant_Convention_ORT_PVD_Boulonnais\Annexe 2\"/>
    </mc:Choice>
  </mc:AlternateContent>
  <xr:revisionPtr revIDLastSave="0" documentId="13_ncr:1_{ACEE267B-B405-4657-A676-30B325C0C144}" xr6:coauthVersionLast="47" xr6:coauthVersionMax="47" xr10:uidLastSave="{00000000-0000-0000-0000-000000000000}"/>
  <bookViews>
    <workbookView xWindow="-120" yWindow="-120" windowWidth="29040" windowHeight="15840" activeTab="2" xr2:uid="{CA2D2F3A-FC61-497F-BDDA-F3B703787112}"/>
  </bookViews>
  <sheets>
    <sheet name="Axes" sheetId="4" r:id="rId1"/>
    <sheet name="Wimille" sheetId="3" r:id="rId2"/>
    <sheet name="St-MartinBoulogne" sheetId="2" r:id="rId3"/>
    <sheet name="Le_Portel" sheetId="1" r:id="rId4"/>
  </sheets>
  <definedNames>
    <definedName name="_xlnm.Print_Area" localSheetId="2">'St-MartinBoulogne'!$A$1:$U$23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1" l="1"/>
  <c r="M15" i="1"/>
  <c r="P6" i="2"/>
  <c r="G6" i="2"/>
  <c r="G23" i="2" s="1"/>
  <c r="R18" i="3"/>
  <c r="Q18" i="3"/>
  <c r="M18" i="3"/>
  <c r="L18" i="3"/>
  <c r="H18" i="3"/>
  <c r="G4" i="3"/>
  <c r="G18" i="3" s="1"/>
  <c r="S23" i="2"/>
  <c r="R23" i="2"/>
  <c r="P23" i="2"/>
  <c r="M23" i="2"/>
  <c r="L23" i="2"/>
  <c r="H23" i="2"/>
  <c r="Q17" i="2"/>
  <c r="Q23" i="2" s="1"/>
  <c r="L15" i="1"/>
  <c r="J15" i="1"/>
  <c r="Q12" i="1"/>
  <c r="Q15" i="1" s="1"/>
</calcChain>
</file>

<file path=xl/sharedStrings.xml><?xml version="1.0" encoding="utf-8"?>
<sst xmlns="http://schemas.openxmlformats.org/spreadsheetml/2006/main" count="400" uniqueCount="239">
  <si>
    <r>
      <rPr>
        <sz val="6"/>
        <color rgb="FFFFFFFF"/>
        <rFont val="Calibri"/>
        <family val="2"/>
      </rPr>
      <t xml:space="preserve">MAITRE
</t>
    </r>
    <r>
      <rPr>
        <sz val="6"/>
        <color rgb="FFFFFFFF"/>
        <rFont val="Calibri"/>
        <family val="2"/>
      </rPr>
      <t>D'OUVRAGE</t>
    </r>
  </si>
  <si>
    <r>
      <rPr>
        <sz val="6"/>
        <color rgb="FFFFFFFF"/>
        <rFont val="Calibri"/>
        <family val="2"/>
      </rPr>
      <t>ACTIONS</t>
    </r>
  </si>
  <si>
    <r>
      <rPr>
        <sz val="6"/>
        <color rgb="FFFFFFFF"/>
        <rFont val="Calibri"/>
        <family val="2"/>
      </rPr>
      <t>CALENDRIER</t>
    </r>
  </si>
  <si>
    <r>
      <rPr>
        <sz val="6"/>
        <color rgb="FFFFFFFF"/>
        <rFont val="Calibri"/>
        <family val="2"/>
      </rPr>
      <t xml:space="preserve">Numéro
</t>
    </r>
    <r>
      <rPr>
        <sz val="6"/>
        <color rgb="FFFFFFFF"/>
        <rFont val="Calibri"/>
        <family val="2"/>
      </rPr>
      <t>d'action</t>
    </r>
  </si>
  <si>
    <r>
      <rPr>
        <sz val="6"/>
        <color rgb="FFFFFFFF"/>
        <rFont val="Calibri"/>
        <family val="2"/>
      </rPr>
      <t>ACTION</t>
    </r>
  </si>
  <si>
    <r>
      <rPr>
        <sz val="6"/>
        <color rgb="FFFFFFFF"/>
        <rFont val="Calibri"/>
        <family val="2"/>
      </rPr>
      <t>AXE</t>
    </r>
  </si>
  <si>
    <r>
      <rPr>
        <sz val="6"/>
        <color rgb="FFFFFFFF"/>
        <rFont val="Calibri"/>
        <family val="2"/>
      </rPr>
      <t>DESCRIPTION</t>
    </r>
  </si>
  <si>
    <r>
      <rPr>
        <sz val="6"/>
        <color rgb="FFFFFFFF"/>
        <rFont val="Calibri"/>
        <family val="2"/>
      </rPr>
      <t>PARTENAIRES</t>
    </r>
    <r>
      <rPr>
        <sz val="6"/>
        <color rgb="FFFFFFFF"/>
        <rFont val="Times New Roman"/>
        <family val="1"/>
      </rPr>
      <t xml:space="preserve"> </t>
    </r>
    <r>
      <rPr>
        <sz val="6"/>
        <color rgb="FFFFFFFF"/>
        <rFont val="Calibri"/>
        <family val="2"/>
      </rPr>
      <t>LOCAUX</t>
    </r>
  </si>
  <si>
    <r>
      <rPr>
        <sz val="6"/>
        <color rgb="FFFFFFFF"/>
        <rFont val="Calibri"/>
        <family val="2"/>
      </rPr>
      <t>COUT</t>
    </r>
    <r>
      <rPr>
        <sz val="6"/>
        <color rgb="FFFFFFFF"/>
        <rFont val="Times New Roman"/>
        <family val="1"/>
      </rPr>
      <t xml:space="preserve"> </t>
    </r>
    <r>
      <rPr>
        <sz val="6"/>
        <color rgb="FFFFFFFF"/>
        <rFont val="Calibri"/>
        <family val="2"/>
      </rPr>
      <t>TOTAL</t>
    </r>
  </si>
  <si>
    <r>
      <rPr>
        <sz val="6"/>
        <color rgb="FFFFFFFF"/>
        <rFont val="Calibri"/>
        <family val="2"/>
      </rPr>
      <t>DSIL</t>
    </r>
  </si>
  <si>
    <r>
      <rPr>
        <sz val="6"/>
        <color rgb="FFFFFFFF"/>
        <rFont val="Calibri"/>
        <family val="2"/>
      </rPr>
      <t>FNADT</t>
    </r>
  </si>
  <si>
    <r>
      <rPr>
        <sz val="6"/>
        <color rgb="FFFFFFFF"/>
        <rFont val="Calibri"/>
        <family val="2"/>
      </rPr>
      <t>DETR</t>
    </r>
  </si>
  <si>
    <r>
      <rPr>
        <sz val="6"/>
        <color rgb="FFFFFFFF"/>
        <rFont val="Calibri"/>
        <family val="2"/>
      </rPr>
      <t>AUTRES</t>
    </r>
  </si>
  <si>
    <r>
      <rPr>
        <sz val="6"/>
        <color rgb="FFFFFFFF"/>
        <rFont val="Calibri"/>
        <family val="2"/>
      </rPr>
      <t>CDC</t>
    </r>
  </si>
  <si>
    <r>
      <rPr>
        <sz val="6"/>
        <color rgb="FFFFFFFF"/>
        <rFont val="Calibri"/>
        <family val="2"/>
      </rPr>
      <t xml:space="preserve">ACTION
</t>
    </r>
    <r>
      <rPr>
        <sz val="6"/>
        <color rgb="FFFFFFFF"/>
        <rFont val="Calibri"/>
        <family val="2"/>
      </rPr>
      <t>LOGEMENT</t>
    </r>
  </si>
  <si>
    <r>
      <rPr>
        <sz val="6"/>
        <color rgb="FFFFFFFF"/>
        <rFont val="Calibri"/>
        <family val="2"/>
      </rPr>
      <t>ANAH</t>
    </r>
  </si>
  <si>
    <r>
      <rPr>
        <sz val="6"/>
        <color rgb="FFFFFFFF"/>
        <rFont val="Calibri"/>
        <family val="2"/>
      </rPr>
      <t>EPCI</t>
    </r>
  </si>
  <si>
    <r>
      <rPr>
        <sz val="6"/>
        <color rgb="FFFFFFFF"/>
        <rFont val="Calibri"/>
        <family val="2"/>
      </rPr>
      <t>VILLE</t>
    </r>
  </si>
  <si>
    <r>
      <rPr>
        <sz val="6"/>
        <color rgb="FFFFFFFF"/>
        <rFont val="Calibri"/>
        <family val="2"/>
      </rPr>
      <t>DEP</t>
    </r>
  </si>
  <si>
    <r>
      <rPr>
        <sz val="6"/>
        <color rgb="FFFFFFFF"/>
        <rFont val="Calibri"/>
        <family val="2"/>
      </rPr>
      <t>REGION</t>
    </r>
  </si>
  <si>
    <r>
      <rPr>
        <sz val="6"/>
        <color rgb="FFFFFFFF"/>
        <rFont val="Calibri"/>
        <family val="2"/>
      </rPr>
      <t>Date</t>
    </r>
    <r>
      <rPr>
        <sz val="6"/>
        <color rgb="FFFFFFFF"/>
        <rFont val="Times New Roman"/>
        <family val="1"/>
      </rPr>
      <t xml:space="preserve"> </t>
    </r>
    <r>
      <rPr>
        <sz val="6"/>
        <color rgb="FFFFFFFF"/>
        <rFont val="Calibri"/>
        <family val="2"/>
      </rPr>
      <t xml:space="preserve">de
</t>
    </r>
    <r>
      <rPr>
        <sz val="6"/>
        <color rgb="FFFFFFFF"/>
        <rFont val="Calibri"/>
        <family val="2"/>
      </rPr>
      <t>lancement</t>
    </r>
  </si>
  <si>
    <r>
      <rPr>
        <sz val="6"/>
        <color rgb="FFFFFFFF"/>
        <rFont val="Calibri"/>
        <family val="2"/>
      </rPr>
      <t>date</t>
    </r>
    <r>
      <rPr>
        <sz val="6"/>
        <color rgb="FFFFFFFF"/>
        <rFont val="Times New Roman"/>
        <family val="1"/>
      </rPr>
      <t xml:space="preserve"> </t>
    </r>
    <r>
      <rPr>
        <sz val="6"/>
        <color rgb="FFFFFFFF"/>
        <rFont val="Calibri"/>
        <family val="2"/>
      </rPr>
      <t xml:space="preserve">de
</t>
    </r>
    <r>
      <rPr>
        <sz val="6"/>
        <color rgb="FFFFFFFF"/>
        <rFont val="Calibri"/>
        <family val="2"/>
      </rPr>
      <t>livraison</t>
    </r>
  </si>
  <si>
    <t>Pas-de-Calais Habitat</t>
  </si>
  <si>
    <t>1.LP.1</t>
  </si>
  <si>
    <t>Rénovation des 2 Bâtiments Nungesser et Guynemer à Henriville</t>
  </si>
  <si>
    <t>Rénovation urbaine</t>
  </si>
  <si>
    <t>ville de Le Portel/Pas-de-Calais Habitat</t>
  </si>
  <si>
    <t xml:space="preserve"> </t>
  </si>
  <si>
    <t>Ville de Le Portel/CAB</t>
  </si>
  <si>
    <t>1.LP.2</t>
  </si>
  <si>
    <t>Mobiliser les outils d'amélioration de l'habitat : études sur la réalité des logements vacants et sur l'impact du Programme d'Intérêt Général porté par la CAB.</t>
  </si>
  <si>
    <t>CAB / ville de Le Portel / ANAH</t>
  </si>
  <si>
    <t>Ville de Le Portel</t>
  </si>
  <si>
    <t>2.LP.1</t>
  </si>
  <si>
    <t>Revitaliser le commerce : cibler les actions sur les quais</t>
  </si>
  <si>
    <t xml:space="preserve"> Dialoguer avec les commerçants pour engager des actions de revitalisation ciblées.</t>
  </si>
  <si>
    <r>
      <rPr>
        <sz val="6"/>
        <color theme="1"/>
        <rFont val="Calibri"/>
        <family val="2"/>
      </rPr>
      <t>ville</t>
    </r>
    <r>
      <rPr>
        <sz val="6"/>
        <color theme="1"/>
        <rFont val="Times New Roman"/>
        <family val="1"/>
      </rPr>
      <t xml:space="preserve"> </t>
    </r>
    <r>
      <rPr>
        <sz val="6"/>
        <color theme="1"/>
        <rFont val="Calibri"/>
        <family val="2"/>
      </rPr>
      <t>de</t>
    </r>
    <r>
      <rPr>
        <sz val="6"/>
        <color theme="1"/>
        <rFont val="Times New Roman"/>
        <family val="1"/>
      </rPr>
      <t xml:space="preserve"> </t>
    </r>
    <r>
      <rPr>
        <sz val="6"/>
        <color theme="1"/>
        <rFont val="Calibri"/>
        <family val="2"/>
      </rPr>
      <t>Le Portel</t>
    </r>
    <r>
      <rPr>
        <sz val="6"/>
        <color theme="1"/>
        <rFont val="Times New Roman"/>
        <family val="1"/>
      </rPr>
      <t>/BDCO</t>
    </r>
  </si>
  <si>
    <t>2.LP.2</t>
  </si>
  <si>
    <t>Reconquérir la friche foncière située rue du Moulin à vent</t>
  </si>
  <si>
    <t xml:space="preserve">Trouver les modalités du portage foncier pour développer un projet urbain adéquat avec les enjeux de la revitalisation urbaine. </t>
  </si>
  <si>
    <t>ville de Le Portel</t>
  </si>
  <si>
    <t>3.LP.1</t>
  </si>
  <si>
    <t xml:space="preserve">Renforcer les usages des mobilités actives sur le territoire communal en articulation avec le schéma cyclable communautaire
</t>
  </si>
  <si>
    <t>Elaboration d'une stratégie municipale autour des mobilités actives en lien avec le schéma directeur de la CAB</t>
  </si>
  <si>
    <t>Ville de Le Portel/CAB/ADEME</t>
  </si>
  <si>
    <t>ADEME</t>
  </si>
  <si>
    <t>4.LP.1</t>
  </si>
  <si>
    <t>Requalification du Mont de Couppes : étude de maîtrise d'œuvre.</t>
  </si>
  <si>
    <t>Développement de nouveaux équipements sur le site pour créer des fonctions urbaines attractives</t>
  </si>
  <si>
    <t>Ville de Le Portel / Opérateurs privés</t>
  </si>
  <si>
    <t>LEADER</t>
  </si>
  <si>
    <t>Région Hauts de France</t>
  </si>
  <si>
    <t>4.LP.2</t>
  </si>
  <si>
    <t>Requalification du lycée maritime</t>
  </si>
  <si>
    <t>Réflexion pour déterminer une stratégie en vue d'une requalification du lycée après son déménagement par la Région.</t>
  </si>
  <si>
    <t>Ville de Le Portel/Région/BDCO</t>
  </si>
  <si>
    <t>4.LP.3</t>
  </si>
  <si>
    <t>Rénovation énergétique des bâtiments scolaires et des salles de sport</t>
  </si>
  <si>
    <t>Travaux dans les écoles et salles de sports du centre-ville pour la rénovation énergétique en profondeur.</t>
  </si>
  <si>
    <t>Espace Carnot/Ville de Le Portel</t>
  </si>
  <si>
    <t>5.LP.1</t>
  </si>
  <si>
    <t>Création d'une maison France services à l'espace Carnot</t>
  </si>
  <si>
    <t>Installation d'une maison France Services</t>
  </si>
  <si>
    <t>ville de Le Portel/Espace Carnot/Etat</t>
  </si>
  <si>
    <t>Maîtrise d'ouvrage par la SCI de l'Heurt</t>
  </si>
  <si>
    <t>5.LP.2</t>
  </si>
  <si>
    <t>Installation de la Maison de santé rue du Cap</t>
  </si>
  <si>
    <t xml:space="preserve"> ouverture de la maison de santé plurisdisciplinaire</t>
  </si>
  <si>
    <t>Ville de Le Portel/SCI de l'Heurt</t>
  </si>
  <si>
    <t>5.LP.3</t>
  </si>
  <si>
    <t>Etude sur une éventuelle mutualisation de la cuisine centrale de la ville avec d'autres communes</t>
  </si>
  <si>
    <t>Ville de Le Portel/Wimille/St-Martin Boulogne/autres communes/CAB/Département/Région/ADEME/PNR</t>
  </si>
  <si>
    <r>
      <rPr>
        <b/>
        <sz val="6"/>
        <color rgb="FF000000"/>
        <rFont val="Calibri"/>
        <family val="2"/>
      </rPr>
      <t>total
opérations</t>
    </r>
  </si>
  <si>
    <t>projet dont les engagements financiers ont été obtenus et notifiés</t>
  </si>
  <si>
    <t>projet dont les engagements financiers sont en cours d'exploration ou en attente de confirmation</t>
  </si>
  <si>
    <t>Annexe 2 - -Plan d'action opérationnel Petites Villes de Demain - Ville de ST-MARTIN BOULOGNE - juin 2022</t>
  </si>
  <si>
    <t>ACTION
LOGEMENT</t>
  </si>
  <si>
    <t>Promoteur</t>
  </si>
  <si>
    <t>1.SMB.1</t>
  </si>
  <si>
    <t xml:space="preserve"> Réalisation d'un nouveau quartier à valeur environnementale</t>
  </si>
  <si>
    <t>ville de St-Martin-Boulogne / promoteur privé.</t>
  </si>
  <si>
    <t>Habitat Hauts de France</t>
  </si>
  <si>
    <t>1.SMB.2</t>
  </si>
  <si>
    <t>Béguinage rue jules Ferry</t>
  </si>
  <si>
    <t>Création de nouveaux logements : programme immobilier</t>
  </si>
  <si>
    <t>Ville de St-Martin Boulogne / bailleur social</t>
  </si>
  <si>
    <t>févr-26</t>
  </si>
  <si>
    <t>1.SMB.3</t>
  </si>
  <si>
    <t>Ville de St-Martin Boulogne</t>
  </si>
  <si>
    <t>1.SMB.4</t>
  </si>
  <si>
    <t>Mobiliser les outils d’amélioration de l'habitat : études sur la réalité des logements vacants et sur l'impact du Programme d'Intérêt Général porté par la CAB.</t>
  </si>
  <si>
    <t>Mesurer l'ampleur de la vacance des logements sur St-Martin et l'impact du PIG sur la commune pour voir dans quelle mesure une éventuelle OPAH serait pertinente ou pas.</t>
  </si>
  <si>
    <t>2.SMB.1</t>
  </si>
  <si>
    <t>Favoriser l'installation d'un restaurant en centre-ville.</t>
  </si>
  <si>
    <t>Acquisition d'une maison en centre-ville pour la transformer en restaurant de proximité.</t>
  </si>
  <si>
    <t>Preneur</t>
  </si>
  <si>
    <t>Cré'Actif</t>
  </si>
  <si>
    <t>2.SMB.2</t>
  </si>
  <si>
    <t>Valorisation des jardins potagers dans le projet d'alimentation territorial</t>
  </si>
  <si>
    <t>Associer les activités maraîchères de l'association au développement de la restauration collective.</t>
  </si>
  <si>
    <t>Ville de St-Martin Boulogne/Association Cré Actif.</t>
  </si>
  <si>
    <t>2.SMB.3</t>
  </si>
  <si>
    <t>Ingénierie internalisée pour la conduite des projets Petites Villes de Demain</t>
  </si>
  <si>
    <t>Villes de St-Martin Boulogne, Le Portel, Wimille, ANCT, Banque des Territoires.</t>
  </si>
  <si>
    <t>ANCT</t>
  </si>
  <si>
    <t>Ville de Wimille</t>
  </si>
  <si>
    <t>2.SMB.4</t>
  </si>
  <si>
    <t>Redynamisation du commerce de centre-ville</t>
  </si>
  <si>
    <t>la Ville a sollicité la Banque des Territoires pour bénéficier de l’offre Shop’In, mission flash de 5 jours</t>
  </si>
  <si>
    <t>3.SMB.1</t>
  </si>
  <si>
    <t>Cheminement piétonnier paysager en centre-ville</t>
  </si>
  <si>
    <t xml:space="preserve"> Ville de St-Martin Boulogne</t>
  </si>
  <si>
    <t>3.SMB.2</t>
  </si>
  <si>
    <t>Voie Verte : Liaison douce entre le chemin Villebois (Route de Desvres) 
et la rue du Four à chaux</t>
  </si>
  <si>
    <t>Lancement des études nécessaires et acquisition du foncier</t>
  </si>
  <si>
    <t>Ville de St-Martin Boulogne /CAB</t>
  </si>
  <si>
    <t>à partir de 2026</t>
  </si>
  <si>
    <t>4.SMB.1</t>
  </si>
  <si>
    <t xml:space="preserve"> Végétalisation du parvis de la mairie</t>
  </si>
  <si>
    <t>4.SMB.2</t>
  </si>
  <si>
    <t>Végétalisation de la cour de l'école Ferry/Nacry</t>
  </si>
  <si>
    <t>4.SMB.3</t>
  </si>
  <si>
    <t>Rénovation énergétique centre culturel Brassens</t>
  </si>
  <si>
    <t xml:space="preserve"> Mise aux nomres du bâtiment dans le cadre du décret tertiaire.</t>
  </si>
  <si>
    <t>FDE</t>
  </si>
  <si>
    <t>CEE</t>
  </si>
  <si>
    <t>5.SMB.1</t>
  </si>
  <si>
    <t xml:space="preserve">Lieu de culture/ L'Atelier </t>
  </si>
  <si>
    <t xml:space="preserve"> Création d'une médiathèque innovante en intégrant une micro-foilie et un fab lab dans l'offre de services</t>
  </si>
  <si>
    <t>Ville de St-Martin Boulogne/Département/DRAC/Région</t>
  </si>
  <si>
    <t>5.SMB.2</t>
  </si>
  <si>
    <t>Nouveau restaurant scolaire à intégrer dans le cadre du projet commun intercommunal autour de la restauration collective.</t>
  </si>
  <si>
    <t>5.SMB.3</t>
  </si>
  <si>
    <t>Création d'un un jardin d'enfants dans le quartier Malborough.</t>
  </si>
  <si>
    <t>Centre social éclaté / Ville de Saint-Martin Boulogne /CAF</t>
  </si>
  <si>
    <r>
      <rPr>
        <b/>
        <sz val="6"/>
        <rFont val="Calibri Light"/>
        <family val="2"/>
        <scheme val="major"/>
      </rPr>
      <t>total
opérations</t>
    </r>
  </si>
  <si>
    <t>Annexe 2 - Plan d'action opérationnel Petites Villes de Demain - Ville de WIMILLE - juin 2022</t>
  </si>
  <si>
    <t>DESCRIPTION</t>
  </si>
  <si>
    <t>SEM Urbavileo Habitat du Littoral</t>
  </si>
  <si>
    <t>1.W.1</t>
  </si>
  <si>
    <t>Développement de la ZAC du Vallon des mûriers</t>
  </si>
  <si>
    <t xml:space="preserve">Aménagement de ZAC : création de logements individuels et collectifs pour  répondre aux besoins locaux, développement d'un habitat participatif. </t>
  </si>
  <si>
    <t>ville de Wimille/ Aménageur/Flandre Opale Habitat</t>
  </si>
  <si>
    <t>Urbavileo/Habitat du Littoral</t>
  </si>
  <si>
    <t>Maîtrises d'ouvrage privées</t>
  </si>
  <si>
    <t>1.W.2</t>
  </si>
  <si>
    <t>Pôle Gare / quartier Gazemetez : projets de programmes immobiliers (bailleurs sociaux et opérateurs privés)</t>
  </si>
  <si>
    <t>Développer l'offre de logement sur le secteur Pôle Gare/Gazemetez</t>
  </si>
  <si>
    <t>Ville de Wimille/opérateurs privés/Bailleurs sociaux</t>
  </si>
  <si>
    <t>1.W.3</t>
  </si>
  <si>
    <t>Habitat inclusif</t>
  </si>
  <si>
    <t>CCAS de Wimille/Ville de Wimille/ Habitat Hauts de France</t>
  </si>
  <si>
    <t>1.W,4</t>
  </si>
  <si>
    <t>Le bailleur social Urbavileo Habitat du Littoral a engagé l'amélioration de 4 logements rue Napoléon à Wimille, dans le quartier de La Colonne.</t>
  </si>
  <si>
    <t>Opération d'acquisition/Amélioration pour 4  logements aux 9, 11 et 13 rue Napoleon  à Wimille pour développer l'offre.</t>
  </si>
  <si>
    <t>Urbavileo Habitat du Littoral/Ville de Wimille</t>
  </si>
  <si>
    <t>FNAP</t>
  </si>
  <si>
    <t>Prêt</t>
  </si>
  <si>
    <t>1.W.5</t>
  </si>
  <si>
    <t>Le bailleur social Urbavileo Habitat du Littoral a engagé la construction de 11 logements rue Napoléon à Wimille, dans le quartier de La Colonne.</t>
  </si>
  <si>
    <t>Construction de 11 logements au 9bis rue Napoléon</t>
  </si>
  <si>
    <t>Urbavileo Habitat du Littoral/Caisse des dépôts/Action Logement/ANRU</t>
  </si>
  <si>
    <t>ANRU</t>
  </si>
  <si>
    <t>1.W.6</t>
  </si>
  <si>
    <t>En partenariat avec Boulogne Développement, la ville de Wimille souhaite mesurer plus finement la réalité du nombre de logements vacants sur son territoire, en particulier sur les quartiers les plus urbanisés, du centre-ville et de la Colonne.</t>
  </si>
  <si>
    <t>Ville de Wimille/BDCO/Bailleurs sociaux</t>
  </si>
  <si>
    <t>2.W.1</t>
  </si>
  <si>
    <t>Revitalisation du commerce local</t>
  </si>
  <si>
    <t>Diagnostic territorial pour envisager une stratégie adéquate intégrant la ZAC du vallon des muriers et le futur Pôle Gare/Gazemetz</t>
  </si>
  <si>
    <t>Ville de Wimille/Banque des Territoires</t>
  </si>
  <si>
    <t>Ingénierie</t>
  </si>
  <si>
    <t>Villes de Wimille</t>
  </si>
  <si>
    <t>2.W.2</t>
  </si>
  <si>
    <t>Circuits courts et production agricole locale : favoriser l'installation d'un maraîcher sur le territoire communal.</t>
  </si>
  <si>
    <t>Volonté de créer les conditions locales pour faciliter l'installation d'agriculteurs en vue d'une production locale de qualité.</t>
  </si>
  <si>
    <t>Ville de Wimille/CAB/opérateurs privés/ Villes de Le Portel et de St-Martin Boulogne</t>
  </si>
  <si>
    <t>3.W.1</t>
  </si>
  <si>
    <t>Aménagement de la liaison entre le vallon des mûriers et le hameau de la Poterie</t>
  </si>
  <si>
    <t>Ville de Wimille/MOE/Département/Etat/CAB</t>
  </si>
  <si>
    <t>Département</t>
  </si>
  <si>
    <t>3.W.2</t>
  </si>
  <si>
    <t>Aménagement Sud de La Poterie</t>
  </si>
  <si>
    <t>Aménagement de l'intersection Sud de la Poterie avec la RD 96 dans le cadre de la création d'une piste cyclable par le Département.</t>
  </si>
  <si>
    <t>Département/Ville de Wimille/CAB</t>
  </si>
  <si>
    <t>4.W.1</t>
  </si>
  <si>
    <t xml:space="preserve"> Réaménagement du pôle Gare/Gazemetz : projet urbain</t>
  </si>
  <si>
    <t>Etude de requalification urbaine pour déterminer les aménagements de l'espace public du projet urbain Pôle Gazemetz/Gare</t>
  </si>
  <si>
    <t>CEREMA et ANCT</t>
  </si>
  <si>
    <t>4.W.2</t>
  </si>
  <si>
    <t>Traitement de la friche du blockhaus à côté de la SNCF</t>
  </si>
  <si>
    <t>Transformation de la friche en parking vélo pour favoriser l'intermodalité et les mobilités douces.</t>
  </si>
  <si>
    <t>Ville de Wimille/SNCF/Nexity</t>
  </si>
  <si>
    <t>4.W.3</t>
  </si>
  <si>
    <t>Traitement de la friche au 20 rue de la gare</t>
  </si>
  <si>
    <t>Traitement de la friche pour l"intégrer dans le projer urbain.</t>
  </si>
  <si>
    <t>Ville de Wmille/ opérateur privé / EPF</t>
  </si>
  <si>
    <t>5.W.1</t>
  </si>
  <si>
    <t>Création d'un tiers-lieu numérique</t>
  </si>
  <si>
    <t>Création d'un tiers-lieu avec accès à des machines numériques spécifiques pour développer l'innovation et la créativité à travers la réalisation d'objets concrets et pour lutter contre l'illectronisme (ateliers)</t>
  </si>
  <si>
    <t>Ville de Wimille/ Département/ Etat / ANCT</t>
  </si>
  <si>
    <t>total
opérations</t>
  </si>
  <si>
    <t>Annexe 2 - Axes stratégiques du plan opérationnel</t>
  </si>
  <si>
    <t>Numéro</t>
  </si>
  <si>
    <t>Nom</t>
  </si>
  <si>
    <t>De la réhabilitation à la restructuration : vers une offre attractive de l'habitat</t>
  </si>
  <si>
    <t>Favoriser un développement économique, commercial et artisanal équilibré;</t>
  </si>
  <si>
    <t>Développer l'accessibilité, la mobilité et les connexions</t>
  </si>
  <si>
    <t>Mettre en valeur les formes urbaines, l'espace public et le patrimoine</t>
  </si>
  <si>
    <t>Fournir l'accès aux équipements et services publics : lutter contre la fracture numérique, culturelle et sociale</t>
  </si>
  <si>
    <t>Annexe 2 - Plan d'action opérationnel - Ville de LE PORTEL- juin 2022</t>
  </si>
  <si>
    <t>Développement de l'offre de services à destination de la population du quarter Malborough : création d'un jardin d'enfants</t>
  </si>
  <si>
    <t>projet d'investissement dont les engagements financiers ont été obtenus et notifiés</t>
  </si>
  <si>
    <t>projet d'investissement dont les engagements financiers sont en cours d'exploration ou en attente de confirmation</t>
  </si>
  <si>
    <t>Engagements financiers obtenus en investissement</t>
  </si>
  <si>
    <t>Engagements financiers à finaliser en investissement</t>
  </si>
  <si>
    <t>Projet accompagné en fonctionnement par l'Etat</t>
  </si>
  <si>
    <t>Recrutement d'un chef de projet Petites Villes de Demain : accompagnement en fonctionnement par l'Etat</t>
  </si>
  <si>
    <t>Pour la maison France Services, l'Espace Carnot bénéficie d'un accompagnement en fonctionnement de l'Etat avec une dotation annuelle de 30 000 € en année pleine et, en outre, avec le financement du poste d'un Conseiller numérique France Services à hauteur de 32 000 € sur 18 mois.</t>
  </si>
  <si>
    <t>Ville de St-Martin Boulogne/EPF/CAB/Bailleur social</t>
  </si>
  <si>
    <t>Bailleur social</t>
  </si>
  <si>
    <t>EPCI</t>
  </si>
  <si>
    <t>EPF Hauts de France</t>
  </si>
  <si>
    <t>Végétaliser l'espace public en hyper-centre entre mairie, CCAS, maison de quartier et écoles.</t>
  </si>
  <si>
    <t>Développement des jardins devant le parvis de la mairie pour y intégrer un jardin médiéval avec des productions de plantes comestibles.</t>
  </si>
  <si>
    <t>Restauration collective : étude pour le développement d'une cuisine centrale mutualisée entre communes.</t>
  </si>
  <si>
    <t>estimation en cours</t>
  </si>
  <si>
    <t>Ingénierie interne</t>
  </si>
  <si>
    <t>Ingénerie interne</t>
  </si>
  <si>
    <t>Ville de Saint-Martin Boulogne (investissement) et Centre Social Eclaté (fonctionnement)</t>
  </si>
  <si>
    <t>Ville de St-Martin Boulogne, Banque des Territoires, prestataire extérieur.</t>
  </si>
  <si>
    <t>Ingénierie financée</t>
  </si>
  <si>
    <t>Mesurer la realité de la vacance des logements en centre-ville et dans les quariers du bon secours et de la Colonne.</t>
  </si>
  <si>
    <t>SCI de l'Heurt</t>
  </si>
  <si>
    <t>Création d'un habitat inclusif au sein de la résidence Clair Vivre et du quartier Claiir Vivre</t>
  </si>
  <si>
    <t>Rénovation urbaine : création de logements individuels et collectifs, avec commerces en rez-dechaussée</t>
  </si>
  <si>
    <t>Aménagement de la Friche Givelet</t>
  </si>
  <si>
    <t>Création de logements et réalisation d'un parking silo.</t>
  </si>
  <si>
    <t>Création d'un restaurant scolaire</t>
  </si>
  <si>
    <t>Ville de Wimille /CEREMA/ANCT/Opérateurs privés / MOE / SNCF / Région /Département/Ville de Wimereux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</si>
</sst>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ont>
    <font>
      <b/>
      <sz val="10"/>
      <color rgb="FF000000"/>
      <name val="Times New Roman"/>
      <family val="1"/>
    </font>
    <font>
      <sz val="10"/>
      <name val="Times New Roman"/>
      <family val="1"/>
    </font>
    <font>
      <sz val="6"/>
      <color rgb="FFFFFFFF"/>
      <name val="Calibri"/>
      <family val="2"/>
    </font>
    <font>
      <sz val="6"/>
      <color theme="1"/>
      <name val="Calibri"/>
      <family val="2"/>
    </font>
    <font>
      <sz val="10"/>
      <color rgb="FF000000"/>
      <name val="Times New Roman"/>
      <charset val="204"/>
    </font>
    <font>
      <sz val="9"/>
      <name val="Times New Roman"/>
      <family val="1"/>
    </font>
    <font>
      <sz val="9"/>
      <color rgb="FF000000"/>
      <name val="Times New Roman"/>
      <family val="1"/>
    </font>
    <font>
      <sz val="6"/>
      <color rgb="FFFFFFFF"/>
      <name val="Times New Roman"/>
      <family val="1"/>
    </font>
    <font>
      <sz val="6"/>
      <color rgb="FF000000"/>
      <name val="Calibri"/>
      <family val="2"/>
    </font>
    <font>
      <sz val="6"/>
      <color rgb="FF000000"/>
      <name val="Times New Roman"/>
      <family val="1"/>
    </font>
    <font>
      <sz val="6"/>
      <color theme="1"/>
      <name val="Times New Roman"/>
      <family val="1"/>
    </font>
    <font>
      <sz val="6"/>
      <color rgb="FF000000"/>
      <name val="Cambria"/>
      <family val="1"/>
    </font>
    <font>
      <sz val="6"/>
      <color theme="1"/>
      <name val="Cambria"/>
      <family val="1"/>
    </font>
    <font>
      <b/>
      <sz val="6"/>
      <color rgb="FF000000"/>
      <name val="Calibri"/>
      <family val="2"/>
    </font>
    <font>
      <b/>
      <sz val="8"/>
      <color rgb="FF000000"/>
      <name val="Arial"/>
      <family val="2"/>
    </font>
    <font>
      <sz val="6"/>
      <color rgb="FF000000"/>
      <name val="Calibri Light"/>
      <family val="2"/>
      <scheme val="major"/>
    </font>
    <font>
      <sz val="6"/>
      <name val="Calibri"/>
      <family val="2"/>
    </font>
    <font>
      <sz val="6"/>
      <name val="Calibri Light"/>
      <family val="2"/>
      <scheme val="major"/>
    </font>
    <font>
      <sz val="10"/>
      <color rgb="FF000000"/>
      <name val="Calibri Light"/>
      <family val="2"/>
      <scheme val="major"/>
    </font>
    <font>
      <i/>
      <sz val="6"/>
      <color rgb="FF000000"/>
      <name val="Calibri Light"/>
      <family val="2"/>
      <scheme val="major"/>
    </font>
    <font>
      <b/>
      <sz val="10"/>
      <color rgb="FF000000"/>
      <name val="Calibri Light"/>
      <family val="2"/>
      <scheme val="major"/>
    </font>
    <font>
      <b/>
      <sz val="6"/>
      <name val="Calibri Light"/>
      <family val="2"/>
      <scheme val="major"/>
    </font>
    <font>
      <b/>
      <sz val="6"/>
      <color rgb="FF000000"/>
      <name val="Calibri Light"/>
      <family val="2"/>
      <scheme val="major"/>
    </font>
    <font>
      <sz val="6"/>
      <color rgb="FF000000"/>
      <name val="Calibri"/>
      <family val="2"/>
      <scheme val="minor"/>
    </font>
    <font>
      <sz val="6"/>
      <name val="Calibri"/>
      <family val="2"/>
      <scheme val="minor"/>
    </font>
    <font>
      <b/>
      <sz val="9"/>
      <name val="Calibri"/>
      <family val="2"/>
    </font>
    <font>
      <sz val="9"/>
      <name val="Calibri"/>
      <family val="2"/>
    </font>
  </fonts>
  <fills count="21">
    <fill>
      <patternFill patternType="none"/>
    </fill>
    <fill>
      <patternFill patternType="gray125"/>
    </fill>
    <fill>
      <patternFill patternType="solid">
        <fgColor rgb="FFEEECE1"/>
        <bgColor rgb="FFEEECE1"/>
      </patternFill>
    </fill>
    <fill>
      <patternFill patternType="solid">
        <fgColor rgb="FF6FAC46"/>
        <bgColor rgb="FF6FAC46"/>
      </patternFill>
    </fill>
    <fill>
      <patternFill patternType="solid">
        <fgColor rgb="FFC00000"/>
        <bgColor rgb="FFC00000"/>
      </patternFill>
    </fill>
    <fill>
      <patternFill patternType="solid">
        <fgColor rgb="FFFFFF00"/>
        <bgColor indexed="64"/>
      </patternFill>
    </fill>
    <fill>
      <patternFill patternType="solid">
        <fgColor theme="9" tint="0.79998168889431442"/>
        <bgColor indexed="64"/>
      </patternFill>
    </fill>
    <fill>
      <patternFill patternType="solid">
        <fgColor rgb="FFED7C30"/>
        <bgColor rgb="FFED7C30"/>
      </patternFill>
    </fill>
    <fill>
      <patternFill patternType="solid">
        <fgColor rgb="FF1F4E78"/>
        <bgColor rgb="FF1F4E78"/>
      </patternFill>
    </fill>
    <fill>
      <patternFill patternType="solid">
        <fgColor theme="9" tint="0.79998168889431442"/>
        <bgColor rgb="FFC6E0B3"/>
      </patternFill>
    </fill>
    <fill>
      <patternFill patternType="solid">
        <fgColor rgb="FFFFFF00"/>
        <bgColor rgb="FFC6E0B3"/>
      </patternFill>
    </fill>
    <fill>
      <patternFill patternType="solid">
        <fgColor theme="2"/>
        <bgColor rgb="FFC6E0B3"/>
      </patternFill>
    </fill>
    <fill>
      <patternFill patternType="solid">
        <fgColor theme="2"/>
        <bgColor indexed="64"/>
      </patternFill>
    </fill>
    <fill>
      <patternFill patternType="solid">
        <fgColor rgb="FF6FAC46"/>
      </patternFill>
    </fill>
    <fill>
      <patternFill patternType="solid">
        <fgColor rgb="FFC00000"/>
      </patternFill>
    </fill>
    <fill>
      <patternFill patternType="solid">
        <fgColor rgb="FFED7C30"/>
      </patternFill>
    </fill>
    <fill>
      <patternFill patternType="solid">
        <fgColor rgb="FF1F4E78"/>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s>
  <borders count="15">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4">
    <xf numFmtId="0" fontId="0" fillId="0" borderId="0"/>
    <xf numFmtId="0" fontId="3" fillId="0" borderId="0"/>
    <xf numFmtId="0" fontId="8" fillId="0" borderId="0"/>
    <xf numFmtId="0" fontId="1" fillId="0" borderId="0"/>
  </cellStyleXfs>
  <cellXfs count="152">
    <xf numFmtId="0" fontId="0" fillId="0" borderId="0" xfId="0"/>
    <xf numFmtId="0" fontId="3" fillId="0" borderId="0" xfId="1" applyAlignment="1">
      <alignment horizontal="left" vertical="top"/>
    </xf>
    <xf numFmtId="0" fontId="3" fillId="3" borderId="2" xfId="1" applyFill="1" applyBorder="1" applyAlignment="1">
      <alignment horizontal="center" vertical="top" wrapText="1"/>
    </xf>
    <xf numFmtId="0" fontId="3" fillId="3" borderId="2" xfId="1" applyFill="1" applyBorder="1" applyAlignment="1">
      <alignment horizontal="left" vertical="center" wrapText="1"/>
    </xf>
    <xf numFmtId="0" fontId="3" fillId="4" borderId="2" xfId="1" applyFill="1" applyBorder="1" applyAlignment="1">
      <alignment horizontal="left" vertical="top" wrapText="1"/>
    </xf>
    <xf numFmtId="0" fontId="7" fillId="4" borderId="2" xfId="1" applyFont="1" applyFill="1" applyBorder="1" applyAlignment="1">
      <alignment horizontal="center" vertical="top" wrapText="1"/>
    </xf>
    <xf numFmtId="0" fontId="7" fillId="4" borderId="2" xfId="1" applyFont="1" applyFill="1" applyBorder="1" applyAlignment="1">
      <alignment horizontal="right" vertical="top" wrapText="1"/>
    </xf>
    <xf numFmtId="0" fontId="7" fillId="4" borderId="2" xfId="1" applyFont="1" applyFill="1" applyBorder="1" applyAlignment="1">
      <alignment horizontal="left" vertical="top" wrapText="1"/>
    </xf>
    <xf numFmtId="0" fontId="3" fillId="8" borderId="2" xfId="1" applyFill="1" applyBorder="1" applyAlignment="1">
      <alignment horizontal="center" vertical="top" wrapText="1"/>
    </xf>
    <xf numFmtId="0" fontId="7" fillId="8" borderId="2" xfId="1" applyFont="1" applyFill="1" applyBorder="1" applyAlignment="1">
      <alignment horizontal="center" vertical="top" wrapText="1"/>
    </xf>
    <xf numFmtId="0" fontId="7" fillId="8" borderId="2" xfId="1" applyFont="1" applyFill="1" applyBorder="1" applyAlignment="1">
      <alignment horizontal="left" vertical="top" wrapText="1"/>
    </xf>
    <xf numFmtId="0" fontId="3" fillId="8" borderId="2" xfId="1" applyFill="1" applyBorder="1" applyAlignment="1">
      <alignment horizontal="left" vertical="top" wrapText="1"/>
    </xf>
    <xf numFmtId="0" fontId="3" fillId="7" borderId="2" xfId="1" applyFill="1" applyBorder="1" applyAlignment="1">
      <alignment horizontal="left" vertical="top" wrapText="1"/>
    </xf>
    <xf numFmtId="0" fontId="7" fillId="9" borderId="2" xfId="1" applyFont="1" applyFill="1" applyBorder="1" applyAlignment="1">
      <alignment horizontal="center" vertical="center" wrapText="1"/>
    </xf>
    <xf numFmtId="0" fontId="12" fillId="9" borderId="2" xfId="1" applyFont="1" applyFill="1" applyBorder="1" applyAlignment="1">
      <alignment horizontal="center" vertical="center" wrapText="1"/>
    </xf>
    <xf numFmtId="1" fontId="12" fillId="9" borderId="2" xfId="1" applyNumberFormat="1" applyFont="1" applyFill="1" applyBorder="1" applyAlignment="1">
      <alignment horizontal="center" vertical="center" shrinkToFit="1"/>
    </xf>
    <xf numFmtId="4" fontId="7" fillId="9" borderId="2" xfId="1" applyNumberFormat="1" applyFont="1" applyFill="1" applyBorder="1" applyAlignment="1">
      <alignment horizontal="center" vertical="center" wrapText="1"/>
    </xf>
    <xf numFmtId="4" fontId="13" fillId="9" borderId="2" xfId="1" applyNumberFormat="1" applyFont="1" applyFill="1" applyBorder="1" applyAlignment="1">
      <alignment horizontal="center" vertical="center" wrapText="1"/>
    </xf>
    <xf numFmtId="1" fontId="12" fillId="9" borderId="3" xfId="1" applyNumberFormat="1" applyFont="1" applyFill="1" applyBorder="1" applyAlignment="1">
      <alignment horizontal="center" vertical="center" shrinkToFit="1"/>
    </xf>
    <xf numFmtId="0" fontId="14" fillId="9" borderId="2" xfId="1" applyFont="1" applyFill="1" applyBorder="1" applyAlignment="1">
      <alignment horizontal="center" vertical="center" wrapText="1"/>
    </xf>
    <xf numFmtId="0" fontId="12" fillId="10" borderId="2" xfId="1" applyFont="1" applyFill="1" applyBorder="1" applyAlignment="1">
      <alignment horizontal="center" vertical="center" wrapText="1"/>
    </xf>
    <xf numFmtId="0" fontId="7" fillId="10" borderId="2" xfId="1" applyFont="1" applyFill="1" applyBorder="1" applyAlignment="1">
      <alignment horizontal="center" vertical="center" wrapText="1"/>
    </xf>
    <xf numFmtId="1" fontId="12" fillId="10" borderId="2" xfId="1" applyNumberFormat="1" applyFont="1" applyFill="1" applyBorder="1" applyAlignment="1">
      <alignment horizontal="center" vertical="center" shrinkToFit="1"/>
    </xf>
    <xf numFmtId="3" fontId="15" fillId="10" borderId="2" xfId="1" applyNumberFormat="1" applyFont="1" applyFill="1" applyBorder="1" applyAlignment="1">
      <alignment horizontal="center" vertical="center" wrapText="1"/>
    </xf>
    <xf numFmtId="4" fontId="15" fillId="10" borderId="2" xfId="1" applyNumberFormat="1" applyFont="1" applyFill="1" applyBorder="1" applyAlignment="1">
      <alignment horizontal="center" vertical="center" wrapText="1"/>
    </xf>
    <xf numFmtId="4" fontId="16" fillId="10" borderId="2" xfId="1" applyNumberFormat="1" applyFont="1" applyFill="1" applyBorder="1" applyAlignment="1">
      <alignment horizontal="center" vertical="center" wrapText="1"/>
    </xf>
    <xf numFmtId="3" fontId="7" fillId="10" borderId="2" xfId="1" applyNumberFormat="1" applyFont="1" applyFill="1" applyBorder="1" applyAlignment="1">
      <alignment horizontal="center" vertical="center" wrapText="1"/>
    </xf>
    <xf numFmtId="1" fontId="15" fillId="10" borderId="2" xfId="1" applyNumberFormat="1" applyFont="1" applyFill="1" applyBorder="1" applyAlignment="1">
      <alignment horizontal="center" vertical="center" shrinkToFit="1"/>
    </xf>
    <xf numFmtId="0" fontId="13" fillId="9" borderId="2" xfId="1" applyFont="1" applyFill="1" applyBorder="1" applyAlignment="1">
      <alignment horizontal="center" vertical="center" wrapText="1"/>
    </xf>
    <xf numFmtId="3" fontId="12" fillId="9" borderId="2" xfId="1" applyNumberFormat="1" applyFont="1" applyFill="1" applyBorder="1" applyAlignment="1">
      <alignment horizontal="center" vertical="center" wrapText="1"/>
    </xf>
    <xf numFmtId="4" fontId="12" fillId="9" borderId="2" xfId="1" applyNumberFormat="1" applyFont="1" applyFill="1" applyBorder="1" applyAlignment="1">
      <alignment horizontal="center" vertical="center" wrapText="1"/>
    </xf>
    <xf numFmtId="3" fontId="7" fillId="9" borderId="2" xfId="1" applyNumberFormat="1" applyFont="1" applyFill="1" applyBorder="1" applyAlignment="1">
      <alignment horizontal="center" vertical="center" wrapText="1"/>
    </xf>
    <xf numFmtId="4" fontId="12" fillId="10" borderId="2" xfId="1" applyNumberFormat="1" applyFont="1" applyFill="1" applyBorder="1" applyAlignment="1">
      <alignment horizontal="center" vertical="center" wrapText="1"/>
    </xf>
    <xf numFmtId="4" fontId="7" fillId="10" borderId="2" xfId="1" applyNumberFormat="1" applyFont="1" applyFill="1" applyBorder="1" applyAlignment="1">
      <alignment horizontal="center" vertical="center" wrapText="1"/>
    </xf>
    <xf numFmtId="0" fontId="4" fillId="11" borderId="2" xfId="1" applyFont="1" applyFill="1" applyBorder="1" applyAlignment="1">
      <alignment horizontal="left" vertical="top" wrapText="1"/>
    </xf>
    <xf numFmtId="0" fontId="4" fillId="11" borderId="2" xfId="1" applyFont="1" applyFill="1" applyBorder="1" applyAlignment="1">
      <alignment horizontal="left" vertical="center" wrapText="1"/>
    </xf>
    <xf numFmtId="0" fontId="4" fillId="11" borderId="2" xfId="1" applyFont="1" applyFill="1" applyBorder="1" applyAlignment="1">
      <alignment horizontal="center" vertical="center" wrapText="1"/>
    </xf>
    <xf numFmtId="3" fontId="18" fillId="11" borderId="2" xfId="1" applyNumberFormat="1" applyFont="1" applyFill="1" applyBorder="1" applyAlignment="1">
      <alignment horizontal="center" vertical="top" wrapText="1"/>
    </xf>
    <xf numFmtId="4" fontId="19" fillId="5" borderId="2" xfId="2" applyNumberFormat="1" applyFont="1" applyFill="1" applyBorder="1" applyAlignment="1">
      <alignment horizontal="center" vertical="center" wrapText="1"/>
    </xf>
    <xf numFmtId="0" fontId="8" fillId="0" borderId="0" xfId="2" applyAlignment="1">
      <alignment horizontal="left" vertical="top"/>
    </xf>
    <xf numFmtId="3" fontId="19" fillId="6" borderId="2" xfId="2" applyNumberFormat="1" applyFont="1" applyFill="1" applyBorder="1" applyAlignment="1">
      <alignment horizontal="center" vertical="center" wrapText="1"/>
    </xf>
    <xf numFmtId="0" fontId="8" fillId="13" borderId="2" xfId="2" applyFill="1" applyBorder="1" applyAlignment="1">
      <alignment horizontal="center" vertical="top" wrapText="1"/>
    </xf>
    <xf numFmtId="0" fontId="8" fillId="13" borderId="2" xfId="2" applyFill="1" applyBorder="1" applyAlignment="1">
      <alignment horizontal="left" vertical="center" wrapText="1"/>
    </xf>
    <xf numFmtId="0" fontId="8" fillId="14" borderId="2" xfId="2" applyFill="1" applyBorder="1" applyAlignment="1">
      <alignment horizontal="left" vertical="top" wrapText="1"/>
    </xf>
    <xf numFmtId="0" fontId="20" fillId="14" borderId="2" xfId="2" applyFont="1" applyFill="1" applyBorder="1" applyAlignment="1">
      <alignment horizontal="center" vertical="top" wrapText="1"/>
    </xf>
    <xf numFmtId="0" fontId="20" fillId="14" borderId="2" xfId="2" applyFont="1" applyFill="1" applyBorder="1" applyAlignment="1">
      <alignment horizontal="right" vertical="top" wrapText="1"/>
    </xf>
    <xf numFmtId="0" fontId="20" fillId="14" borderId="2" xfId="2" applyFont="1" applyFill="1" applyBorder="1" applyAlignment="1">
      <alignment horizontal="left" vertical="top" wrapText="1" indent="2"/>
    </xf>
    <xf numFmtId="0" fontId="8" fillId="16" borderId="2" xfId="2" applyFill="1" applyBorder="1" applyAlignment="1">
      <alignment horizontal="center" vertical="top" wrapText="1"/>
    </xf>
    <xf numFmtId="0" fontId="20" fillId="16" borderId="2" xfId="2" applyFont="1" applyFill="1" applyBorder="1" applyAlignment="1">
      <alignment horizontal="center" vertical="top" wrapText="1"/>
    </xf>
    <xf numFmtId="0" fontId="20" fillId="16" borderId="2" xfId="2" applyFont="1" applyFill="1" applyBorder="1" applyAlignment="1">
      <alignment horizontal="left" vertical="top" wrapText="1" indent="1"/>
    </xf>
    <xf numFmtId="0" fontId="6" fillId="16" borderId="2" xfId="2" applyFont="1" applyFill="1" applyBorder="1" applyAlignment="1">
      <alignment horizontal="left" vertical="top" wrapText="1"/>
    </xf>
    <xf numFmtId="0" fontId="8" fillId="15" borderId="2" xfId="2" applyFill="1" applyBorder="1" applyAlignment="1">
      <alignment horizontal="left" vertical="top" wrapText="1"/>
    </xf>
    <xf numFmtId="0" fontId="8" fillId="15" borderId="2" xfId="2" applyFill="1" applyBorder="1" applyAlignment="1">
      <alignment horizontal="left" vertical="top" wrapText="1" indent="1"/>
    </xf>
    <xf numFmtId="0" fontId="21" fillId="6" borderId="2" xfId="2" applyFont="1" applyFill="1" applyBorder="1" applyAlignment="1">
      <alignment horizontal="center" vertical="center" wrapText="1"/>
    </xf>
    <xf numFmtId="1" fontId="19" fillId="6" borderId="2" xfId="2" applyNumberFormat="1" applyFont="1" applyFill="1" applyBorder="1" applyAlignment="1">
      <alignment horizontal="center" vertical="center" shrinkToFit="1"/>
    </xf>
    <xf numFmtId="3" fontId="21" fillId="6" borderId="2" xfId="2" applyNumberFormat="1" applyFont="1" applyFill="1" applyBorder="1" applyAlignment="1">
      <alignment horizontal="center" vertical="center" wrapText="1"/>
    </xf>
    <xf numFmtId="4" fontId="19" fillId="6" borderId="2" xfId="2" applyNumberFormat="1" applyFont="1" applyFill="1" applyBorder="1" applyAlignment="1">
      <alignment horizontal="center" vertical="center" wrapText="1"/>
    </xf>
    <xf numFmtId="4" fontId="21" fillId="6" borderId="2" xfId="2" applyNumberFormat="1" applyFont="1" applyFill="1" applyBorder="1" applyAlignment="1">
      <alignment horizontal="center" vertical="center" wrapText="1"/>
    </xf>
    <xf numFmtId="0" fontId="19" fillId="6" borderId="2" xfId="2" applyFont="1" applyFill="1" applyBorder="1" applyAlignment="1">
      <alignment horizontal="center" vertical="center" wrapText="1"/>
    </xf>
    <xf numFmtId="1" fontId="19" fillId="6" borderId="3" xfId="2" applyNumberFormat="1" applyFont="1" applyFill="1" applyBorder="1" applyAlignment="1">
      <alignment horizontal="center" vertical="center" shrinkToFit="1"/>
    </xf>
    <xf numFmtId="0" fontId="21" fillId="6" borderId="6" xfId="2" applyFont="1" applyFill="1" applyBorder="1" applyAlignment="1">
      <alignment horizontal="center" vertical="center" wrapText="1"/>
    </xf>
    <xf numFmtId="1" fontId="19" fillId="6" borderId="6" xfId="2" applyNumberFormat="1" applyFont="1" applyFill="1" applyBorder="1" applyAlignment="1">
      <alignment horizontal="center" vertical="center" shrinkToFit="1"/>
    </xf>
    <xf numFmtId="0" fontId="19" fillId="6" borderId="6" xfId="2" applyFont="1" applyFill="1" applyBorder="1" applyAlignment="1">
      <alignment horizontal="center" vertical="center" wrapText="1"/>
    </xf>
    <xf numFmtId="4" fontId="21" fillId="6" borderId="6" xfId="2" applyNumberFormat="1" applyFont="1" applyFill="1" applyBorder="1" applyAlignment="1">
      <alignment horizontal="center" vertical="center" wrapText="1"/>
    </xf>
    <xf numFmtId="4" fontId="21" fillId="5" borderId="2" xfId="2" applyNumberFormat="1" applyFont="1" applyFill="1" applyBorder="1" applyAlignment="1">
      <alignment horizontal="center" vertical="center" wrapText="1"/>
    </xf>
    <xf numFmtId="0" fontId="21" fillId="5" borderId="2" xfId="2" applyFont="1" applyFill="1" applyBorder="1" applyAlignment="1">
      <alignment horizontal="center" vertical="center" wrapText="1"/>
    </xf>
    <xf numFmtId="0" fontId="19" fillId="5" borderId="2" xfId="2" applyFont="1" applyFill="1" applyBorder="1" applyAlignment="1">
      <alignment horizontal="center" vertical="center" wrapText="1"/>
    </xf>
    <xf numFmtId="0" fontId="22" fillId="5" borderId="2" xfId="2" applyFont="1" applyFill="1" applyBorder="1" applyAlignment="1">
      <alignment horizontal="center" vertical="center" wrapText="1"/>
    </xf>
    <xf numFmtId="4" fontId="23" fillId="5" borderId="2" xfId="2" applyNumberFormat="1" applyFont="1" applyFill="1" applyBorder="1" applyAlignment="1">
      <alignment horizontal="center" vertical="center" wrapText="1"/>
    </xf>
    <xf numFmtId="1" fontId="19" fillId="5" borderId="2" xfId="2" applyNumberFormat="1" applyFont="1" applyFill="1" applyBorder="1" applyAlignment="1">
      <alignment horizontal="center" vertical="center" shrinkToFit="1"/>
    </xf>
    <xf numFmtId="0" fontId="24" fillId="12" borderId="2" xfId="2" applyFont="1" applyFill="1" applyBorder="1" applyAlignment="1">
      <alignment horizontal="left" vertical="top" wrapText="1"/>
    </xf>
    <xf numFmtId="0" fontId="24" fillId="12" borderId="2" xfId="2" applyFont="1" applyFill="1" applyBorder="1" applyAlignment="1">
      <alignment horizontal="left" vertical="center" wrapText="1"/>
    </xf>
    <xf numFmtId="0" fontId="25" fillId="12" borderId="2" xfId="2" applyFont="1" applyFill="1" applyBorder="1" applyAlignment="1">
      <alignment horizontal="center" vertical="center" wrapText="1"/>
    </xf>
    <xf numFmtId="4" fontId="26" fillId="12" borderId="2" xfId="2" applyNumberFormat="1" applyFont="1" applyFill="1" applyBorder="1" applyAlignment="1">
      <alignment horizontal="center" vertical="center" wrapText="1"/>
    </xf>
    <xf numFmtId="3" fontId="26" fillId="12" borderId="2" xfId="2" applyNumberFormat="1" applyFont="1" applyFill="1" applyBorder="1" applyAlignment="1">
      <alignment horizontal="center" vertical="center" wrapText="1"/>
    </xf>
    <xf numFmtId="0" fontId="6" fillId="14" borderId="2" xfId="2" applyFont="1" applyFill="1" applyBorder="1" applyAlignment="1">
      <alignment horizontal="left" vertical="top" wrapText="1" indent="2"/>
    </xf>
    <xf numFmtId="0" fontId="8" fillId="16" borderId="2" xfId="2" applyFill="1" applyBorder="1" applyAlignment="1">
      <alignment horizontal="left" vertical="top" wrapText="1"/>
    </xf>
    <xf numFmtId="0" fontId="20" fillId="5" borderId="2" xfId="2" applyFont="1" applyFill="1" applyBorder="1" applyAlignment="1">
      <alignment horizontal="center" vertical="center" wrapText="1"/>
    </xf>
    <xf numFmtId="0" fontId="27" fillId="5" borderId="2" xfId="2" applyFont="1" applyFill="1" applyBorder="1" applyAlignment="1">
      <alignment horizontal="center" vertical="center" wrapText="1"/>
    </xf>
    <xf numFmtId="1" fontId="12" fillId="5" borderId="2" xfId="2" applyNumberFormat="1" applyFont="1" applyFill="1" applyBorder="1" applyAlignment="1">
      <alignment horizontal="center" vertical="center" shrinkToFit="1"/>
    </xf>
    <xf numFmtId="3" fontId="20" fillId="5" borderId="2" xfId="2" applyNumberFormat="1" applyFont="1" applyFill="1" applyBorder="1" applyAlignment="1">
      <alignment horizontal="center" vertical="center" wrapText="1"/>
    </xf>
    <xf numFmtId="0" fontId="13" fillId="5" borderId="2" xfId="2" applyFont="1" applyFill="1" applyBorder="1" applyAlignment="1">
      <alignment horizontal="center" vertical="center" wrapText="1"/>
    </xf>
    <xf numFmtId="0" fontId="20" fillId="6" borderId="2" xfId="2" applyFont="1" applyFill="1" applyBorder="1" applyAlignment="1">
      <alignment horizontal="center" vertical="center" wrapText="1"/>
    </xf>
    <xf numFmtId="1" fontId="12" fillId="6" borderId="2" xfId="2" applyNumberFormat="1" applyFont="1" applyFill="1" applyBorder="1" applyAlignment="1">
      <alignment horizontal="center" vertical="center" shrinkToFit="1"/>
    </xf>
    <xf numFmtId="3" fontId="20" fillId="6" borderId="2" xfId="2" applyNumberFormat="1" applyFont="1" applyFill="1" applyBorder="1" applyAlignment="1">
      <alignment horizontal="center" vertical="center" wrapText="1"/>
    </xf>
    <xf numFmtId="0" fontId="13" fillId="6" borderId="2" xfId="2" applyFont="1" applyFill="1" applyBorder="1" applyAlignment="1">
      <alignment horizontal="center" vertical="center" wrapText="1"/>
    </xf>
    <xf numFmtId="3" fontId="13" fillId="6" borderId="2" xfId="2" applyNumberFormat="1" applyFont="1" applyFill="1" applyBorder="1" applyAlignment="1">
      <alignment horizontal="center" vertical="center" wrapText="1"/>
    </xf>
    <xf numFmtId="0" fontId="20" fillId="6" borderId="3" xfId="2" applyFont="1" applyFill="1" applyBorder="1" applyAlignment="1">
      <alignment horizontal="center" vertical="center" wrapText="1"/>
    </xf>
    <xf numFmtId="1" fontId="12" fillId="5" borderId="3" xfId="2" applyNumberFormat="1" applyFont="1" applyFill="1" applyBorder="1" applyAlignment="1">
      <alignment horizontal="center" vertical="center" shrinkToFit="1"/>
    </xf>
    <xf numFmtId="1" fontId="12" fillId="6" borderId="3" xfId="2" applyNumberFormat="1" applyFont="1" applyFill="1" applyBorder="1" applyAlignment="1">
      <alignment horizontal="center" vertical="center" shrinkToFit="1"/>
    </xf>
    <xf numFmtId="0" fontId="27" fillId="6" borderId="2" xfId="2" applyFont="1" applyFill="1" applyBorder="1" applyAlignment="1">
      <alignment horizontal="center" vertical="center" wrapText="1"/>
    </xf>
    <xf numFmtId="0" fontId="28" fillId="5" borderId="2" xfId="2" applyFont="1" applyFill="1" applyBorder="1" applyAlignment="1">
      <alignment horizontal="center" vertical="center" wrapText="1"/>
    </xf>
    <xf numFmtId="3" fontId="13" fillId="5" borderId="2" xfId="2" applyNumberFormat="1" applyFont="1" applyFill="1" applyBorder="1" applyAlignment="1">
      <alignment horizontal="center" vertical="center" wrapText="1"/>
    </xf>
    <xf numFmtId="0" fontId="29" fillId="17" borderId="2" xfId="2" applyFont="1" applyFill="1" applyBorder="1" applyAlignment="1">
      <alignment horizontal="left" vertical="top" wrapText="1"/>
    </xf>
    <xf numFmtId="0" fontId="10" fillId="17" borderId="2" xfId="2" applyFont="1" applyFill="1" applyBorder="1" applyAlignment="1">
      <alignment horizontal="left" vertical="center" wrapText="1"/>
    </xf>
    <xf numFmtId="0" fontId="30" fillId="17" borderId="2" xfId="2" applyFont="1" applyFill="1" applyBorder="1" applyAlignment="1">
      <alignment horizontal="center" vertical="center" wrapText="1"/>
    </xf>
    <xf numFmtId="3" fontId="10" fillId="17" borderId="2" xfId="2" applyNumberFormat="1" applyFont="1" applyFill="1" applyBorder="1" applyAlignment="1">
      <alignment horizontal="center" vertical="top" wrapText="1"/>
    </xf>
    <xf numFmtId="0" fontId="1" fillId="0" borderId="0" xfId="3"/>
    <xf numFmtId="0" fontId="1" fillId="19" borderId="9" xfId="3" applyFill="1" applyBorder="1" applyAlignment="1">
      <alignment horizontal="center" vertical="center"/>
    </xf>
    <xf numFmtId="0" fontId="1" fillId="0" borderId="9" xfId="3" applyBorder="1" applyAlignment="1">
      <alignment horizontal="center" vertical="center" wrapText="1"/>
    </xf>
    <xf numFmtId="4" fontId="19" fillId="20" borderId="2" xfId="2" applyNumberFormat="1" applyFont="1" applyFill="1" applyBorder="1" applyAlignment="1">
      <alignment horizontal="center" vertical="center" wrapText="1"/>
    </xf>
    <xf numFmtId="4" fontId="19" fillId="20" borderId="6" xfId="2" applyNumberFormat="1" applyFont="1" applyFill="1" applyBorder="1" applyAlignment="1">
      <alignment horizontal="center" vertical="center" wrapText="1"/>
    </xf>
    <xf numFmtId="4" fontId="21" fillId="20" borderId="2" xfId="2" applyNumberFormat="1" applyFont="1" applyFill="1" applyBorder="1" applyAlignment="1">
      <alignment horizontal="center" vertical="center" wrapText="1"/>
    </xf>
    <xf numFmtId="0" fontId="6" fillId="16" borderId="2" xfId="2" applyFont="1" applyFill="1" applyBorder="1" applyAlignment="1">
      <alignment horizontal="center" vertical="top" wrapText="1"/>
    </xf>
    <xf numFmtId="0" fontId="1" fillId="0" borderId="9" xfId="3" applyBorder="1" applyAlignment="1">
      <alignment horizontal="center" vertical="center" wrapText="1"/>
    </xf>
    <xf numFmtId="0" fontId="2" fillId="18" borderId="9" xfId="3" applyFont="1" applyFill="1" applyBorder="1" applyAlignment="1">
      <alignment horizontal="center"/>
    </xf>
    <xf numFmtId="0" fontId="1" fillId="19" borderId="9" xfId="3" applyFill="1" applyBorder="1" applyAlignment="1">
      <alignment horizontal="center" vertical="center"/>
    </xf>
    <xf numFmtId="0" fontId="20" fillId="16" borderId="3" xfId="2" applyFont="1" applyFill="1" applyBorder="1" applyAlignment="1">
      <alignment horizontal="center" vertical="top" wrapText="1"/>
    </xf>
    <xf numFmtId="0" fontId="20" fillId="16" borderId="5" xfId="2" applyFont="1" applyFill="1" applyBorder="1" applyAlignment="1">
      <alignment horizontal="center" vertical="top" wrapText="1"/>
    </xf>
    <xf numFmtId="0" fontId="4" fillId="12" borderId="1" xfId="2" applyFont="1" applyFill="1" applyBorder="1" applyAlignment="1">
      <alignment horizontal="center" vertical="top"/>
    </xf>
    <xf numFmtId="0" fontId="20" fillId="14" borderId="3" xfId="2" applyFont="1" applyFill="1" applyBorder="1" applyAlignment="1">
      <alignment horizontal="center" vertical="top" wrapText="1"/>
    </xf>
    <xf numFmtId="0" fontId="20" fillId="14" borderId="4" xfId="2" applyFont="1" applyFill="1" applyBorder="1" applyAlignment="1">
      <alignment horizontal="center" vertical="top" wrapText="1"/>
    </xf>
    <xf numFmtId="0" fontId="20" fillId="14" borderId="5" xfId="2" applyFont="1" applyFill="1" applyBorder="1" applyAlignment="1">
      <alignment horizontal="center" vertical="top" wrapText="1"/>
    </xf>
    <xf numFmtId="0" fontId="9" fillId="5" borderId="3" xfId="2" applyFont="1" applyFill="1" applyBorder="1" applyAlignment="1">
      <alignment horizontal="center" vertical="top" wrapText="1"/>
    </xf>
    <xf numFmtId="0" fontId="9" fillId="5" borderId="4" xfId="2" applyFont="1" applyFill="1" applyBorder="1" applyAlignment="1">
      <alignment horizontal="center" vertical="top" wrapText="1"/>
    </xf>
    <xf numFmtId="0" fontId="10" fillId="6" borderId="4" xfId="2" applyFont="1" applyFill="1" applyBorder="1" applyAlignment="1">
      <alignment horizontal="center" vertical="top" wrapText="1"/>
    </xf>
    <xf numFmtId="0" fontId="10" fillId="6" borderId="5" xfId="2" applyFont="1" applyFill="1" applyBorder="1" applyAlignment="1">
      <alignment horizontal="center" vertical="top" wrapText="1"/>
    </xf>
    <xf numFmtId="0" fontId="20" fillId="15" borderId="3" xfId="2" applyFont="1" applyFill="1" applyBorder="1" applyAlignment="1">
      <alignment horizontal="left" vertical="top" wrapText="1" indent="2"/>
    </xf>
    <xf numFmtId="0" fontId="20" fillId="15" borderId="5" xfId="2" applyFont="1" applyFill="1" applyBorder="1" applyAlignment="1">
      <alignment horizontal="left" vertical="top" wrapText="1" indent="2"/>
    </xf>
    <xf numFmtId="1" fontId="19" fillId="6" borderId="6" xfId="2" applyNumberFormat="1" applyFont="1" applyFill="1" applyBorder="1" applyAlignment="1">
      <alignment horizontal="center" vertical="center" shrinkToFit="1"/>
    </xf>
    <xf numFmtId="1" fontId="19" fillId="6" borderId="8" xfId="2" applyNumberFormat="1" applyFont="1" applyFill="1" applyBorder="1" applyAlignment="1">
      <alignment horizontal="center" vertical="center" shrinkToFit="1"/>
    </xf>
    <xf numFmtId="4" fontId="19" fillId="6" borderId="6" xfId="2" applyNumberFormat="1" applyFont="1" applyFill="1" applyBorder="1" applyAlignment="1">
      <alignment horizontal="center" vertical="center" wrapText="1"/>
    </xf>
    <xf numFmtId="4" fontId="19" fillId="6" borderId="8" xfId="2" applyNumberFormat="1" applyFont="1" applyFill="1" applyBorder="1" applyAlignment="1">
      <alignment horizontal="center" vertical="center" wrapText="1"/>
    </xf>
    <xf numFmtId="3" fontId="19" fillId="6" borderId="6" xfId="2" applyNumberFormat="1" applyFont="1" applyFill="1" applyBorder="1" applyAlignment="1">
      <alignment horizontal="center" vertical="center" wrapText="1"/>
    </xf>
    <xf numFmtId="3" fontId="19" fillId="6" borderId="8" xfId="2" applyNumberFormat="1" applyFont="1" applyFill="1" applyBorder="1" applyAlignment="1">
      <alignment horizontal="center" vertical="center" wrapText="1"/>
    </xf>
    <xf numFmtId="0" fontId="21" fillId="20" borderId="6" xfId="2" applyFont="1" applyFill="1" applyBorder="1" applyAlignment="1">
      <alignment horizontal="center" vertical="center" wrapText="1"/>
    </xf>
    <xf numFmtId="0" fontId="21" fillId="20" borderId="7" xfId="2" applyFont="1" applyFill="1" applyBorder="1" applyAlignment="1">
      <alignment horizontal="center" vertical="center" wrapText="1"/>
    </xf>
    <xf numFmtId="0" fontId="21" fillId="20" borderId="8" xfId="2" applyFont="1" applyFill="1" applyBorder="1" applyAlignment="1">
      <alignment horizontal="center" vertical="center" wrapText="1"/>
    </xf>
    <xf numFmtId="0" fontId="19" fillId="6" borderId="6" xfId="2" applyFont="1" applyFill="1" applyBorder="1" applyAlignment="1">
      <alignment horizontal="center" vertical="center" wrapText="1"/>
    </xf>
    <xf numFmtId="0" fontId="19" fillId="6" borderId="8" xfId="2" applyFont="1" applyFill="1" applyBorder="1" applyAlignment="1">
      <alignment horizontal="center" vertical="center" wrapText="1"/>
    </xf>
    <xf numFmtId="0" fontId="19" fillId="20" borderId="6" xfId="2" applyFont="1" applyFill="1" applyBorder="1" applyAlignment="1">
      <alignment horizontal="center" vertical="center" wrapText="1"/>
    </xf>
    <xf numFmtId="0" fontId="19" fillId="20" borderId="7" xfId="2" applyFont="1" applyFill="1" applyBorder="1" applyAlignment="1">
      <alignment horizontal="center" vertical="center" wrapText="1"/>
    </xf>
    <xf numFmtId="0" fontId="19" fillId="20" borderId="8" xfId="2" applyFont="1" applyFill="1" applyBorder="1" applyAlignment="1">
      <alignment horizontal="center" vertical="center" wrapText="1"/>
    </xf>
    <xf numFmtId="4" fontId="21" fillId="20" borderId="6" xfId="2" applyNumberFormat="1" applyFont="1" applyFill="1" applyBorder="1" applyAlignment="1">
      <alignment horizontal="center" vertical="center" wrapText="1"/>
    </xf>
    <xf numFmtId="4" fontId="21" fillId="20" borderId="7" xfId="2" applyNumberFormat="1" applyFont="1" applyFill="1" applyBorder="1" applyAlignment="1">
      <alignment horizontal="center" vertical="center" wrapText="1"/>
    </xf>
    <xf numFmtId="4" fontId="21" fillId="20" borderId="8" xfId="2" applyNumberFormat="1" applyFont="1" applyFill="1" applyBorder="1" applyAlignment="1">
      <alignment horizontal="center" vertical="center" wrapText="1"/>
    </xf>
    <xf numFmtId="4" fontId="19" fillId="20" borderId="6" xfId="2" applyNumberFormat="1" applyFont="1" applyFill="1" applyBorder="1" applyAlignment="1">
      <alignment horizontal="center" vertical="center" wrapText="1"/>
    </xf>
    <xf numFmtId="4" fontId="19" fillId="20" borderId="7" xfId="2" applyNumberFormat="1" applyFont="1" applyFill="1" applyBorder="1" applyAlignment="1">
      <alignment horizontal="center" vertical="center" wrapText="1"/>
    </xf>
    <xf numFmtId="4" fontId="19" fillId="20" borderId="8" xfId="2" applyNumberFormat="1" applyFont="1" applyFill="1" applyBorder="1" applyAlignment="1">
      <alignment horizontal="center" vertical="center" wrapText="1"/>
    </xf>
    <xf numFmtId="4" fontId="22" fillId="20" borderId="10" xfId="2" applyNumberFormat="1" applyFont="1" applyFill="1" applyBorder="1" applyAlignment="1">
      <alignment horizontal="center" vertical="center" wrapText="1"/>
    </xf>
    <xf numFmtId="4" fontId="22" fillId="20" borderId="11" xfId="2" applyNumberFormat="1" applyFont="1" applyFill="1" applyBorder="1" applyAlignment="1">
      <alignment horizontal="center" vertical="center" wrapText="1"/>
    </xf>
    <xf numFmtId="4" fontId="22" fillId="20" borderId="12" xfId="2" applyNumberFormat="1" applyFont="1" applyFill="1" applyBorder="1" applyAlignment="1">
      <alignment horizontal="center" vertical="center" wrapText="1"/>
    </xf>
    <xf numFmtId="4" fontId="22" fillId="20" borderId="13" xfId="2" applyNumberFormat="1" applyFont="1" applyFill="1" applyBorder="1" applyAlignment="1">
      <alignment horizontal="center" vertical="center" wrapText="1"/>
    </xf>
    <xf numFmtId="4" fontId="22" fillId="20" borderId="0" xfId="2" applyNumberFormat="1" applyFont="1" applyFill="1" applyBorder="1" applyAlignment="1">
      <alignment horizontal="center" vertical="center" wrapText="1"/>
    </xf>
    <xf numFmtId="4" fontId="22" fillId="20" borderId="14" xfId="2" applyNumberFormat="1" applyFont="1" applyFill="1" applyBorder="1" applyAlignment="1">
      <alignment horizontal="center" vertical="center" wrapText="1"/>
    </xf>
    <xf numFmtId="0" fontId="7" fillId="8" borderId="3" xfId="1" applyFont="1" applyFill="1" applyBorder="1" applyAlignment="1">
      <alignment horizontal="center" vertical="top" wrapText="1"/>
    </xf>
    <xf numFmtId="0" fontId="5" fillId="0" borderId="5" xfId="1" applyFont="1" applyBorder="1" applyAlignment="1">
      <alignment horizontal="left" vertical="top"/>
    </xf>
    <xf numFmtId="0" fontId="4" fillId="2" borderId="1" xfId="1" applyFont="1" applyFill="1" applyBorder="1" applyAlignment="1">
      <alignment horizontal="center" vertical="top"/>
    </xf>
    <xf numFmtId="0" fontId="5" fillId="0" borderId="1" xfId="1" applyFont="1" applyBorder="1" applyAlignment="1">
      <alignment horizontal="left" vertical="top"/>
    </xf>
    <xf numFmtId="0" fontId="7" fillId="4" borderId="3" xfId="1" applyFont="1" applyFill="1" applyBorder="1" applyAlignment="1">
      <alignment horizontal="center" vertical="top" wrapText="1"/>
    </xf>
    <xf numFmtId="0" fontId="5" fillId="0" borderId="4" xfId="1" applyFont="1" applyBorder="1" applyAlignment="1">
      <alignment horizontal="left" vertical="top"/>
    </xf>
    <xf numFmtId="0" fontId="7" fillId="7" borderId="3" xfId="1" applyFont="1" applyFill="1" applyBorder="1" applyAlignment="1">
      <alignment horizontal="left" vertical="top" wrapText="1"/>
    </xf>
  </cellXfs>
  <cellStyles count="4">
    <cellStyle name="Normal" xfId="0" builtinId="0"/>
    <cellStyle name="Normal 2" xfId="1" xr:uid="{C07A6B29-AA15-4108-8F09-191583D4C446}"/>
    <cellStyle name="Normal 2 2" xfId="3" xr:uid="{BDAEB395-EB2A-4E0C-BBB8-92D0060D7E8F}"/>
    <cellStyle name="Normal 3" xfId="2" xr:uid="{27A40D84-0413-4E77-BD38-9F1334E985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D054-B805-49B3-9CC5-26B9B240E279}">
  <sheetPr>
    <pageSetUpPr fitToPage="1"/>
  </sheetPr>
  <dimension ref="A1:D7"/>
  <sheetViews>
    <sheetView workbookViewId="0">
      <selection activeCell="F3" sqref="F3"/>
    </sheetView>
  </sheetViews>
  <sheetFormatPr baseColWidth="10" defaultRowHeight="15" x14ac:dyDescent="0.25"/>
  <cols>
    <col min="1" max="3" width="11.42578125" style="97"/>
    <col min="4" max="4" width="50.42578125" style="97" customWidth="1"/>
    <col min="5" max="16384" width="11.42578125" style="97"/>
  </cols>
  <sheetData>
    <row r="1" spans="1:4" x14ac:dyDescent="0.25">
      <c r="A1" s="105" t="s">
        <v>201</v>
      </c>
      <c r="B1" s="105"/>
      <c r="C1" s="105"/>
      <c r="D1" s="105"/>
    </row>
    <row r="2" spans="1:4" x14ac:dyDescent="0.25">
      <c r="A2" s="98" t="s">
        <v>202</v>
      </c>
      <c r="B2" s="106" t="s">
        <v>203</v>
      </c>
      <c r="C2" s="106"/>
      <c r="D2" s="106"/>
    </row>
    <row r="3" spans="1:4" ht="36.75" customHeight="1" x14ac:dyDescent="0.25">
      <c r="A3" s="99">
        <v>1</v>
      </c>
      <c r="B3" s="104" t="s">
        <v>204</v>
      </c>
      <c r="C3" s="104"/>
      <c r="D3" s="104"/>
    </row>
    <row r="4" spans="1:4" ht="31.5" customHeight="1" x14ac:dyDescent="0.25">
      <c r="A4" s="99">
        <v>2</v>
      </c>
      <c r="B4" s="104" t="s">
        <v>205</v>
      </c>
      <c r="C4" s="104"/>
      <c r="D4" s="104"/>
    </row>
    <row r="5" spans="1:4" ht="29.25" customHeight="1" x14ac:dyDescent="0.25">
      <c r="A5" s="99">
        <v>3</v>
      </c>
      <c r="B5" s="104" t="s">
        <v>206</v>
      </c>
      <c r="C5" s="104"/>
      <c r="D5" s="104"/>
    </row>
    <row r="6" spans="1:4" ht="31.5" customHeight="1" x14ac:dyDescent="0.25">
      <c r="A6" s="99">
        <v>4</v>
      </c>
      <c r="B6" s="104" t="s">
        <v>207</v>
      </c>
      <c r="C6" s="104"/>
      <c r="D6" s="104"/>
    </row>
    <row r="7" spans="1:4" ht="55.5" customHeight="1" x14ac:dyDescent="0.25">
      <c r="A7" s="99">
        <v>5</v>
      </c>
      <c r="B7" s="104" t="s">
        <v>208</v>
      </c>
      <c r="C7" s="104"/>
      <c r="D7" s="104"/>
    </row>
  </sheetData>
  <mergeCells count="7">
    <mergeCell ref="B7:D7"/>
    <mergeCell ref="A1:D1"/>
    <mergeCell ref="B2:D2"/>
    <mergeCell ref="B3:D3"/>
    <mergeCell ref="B4:D4"/>
    <mergeCell ref="B5:D5"/>
    <mergeCell ref="B6:D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22F63-8DBC-4AC4-A39D-9A247C0BFAAA}">
  <sheetPr>
    <pageSetUpPr fitToPage="1"/>
  </sheetPr>
  <dimension ref="A1:U21"/>
  <sheetViews>
    <sheetView zoomScale="200" zoomScaleNormal="200" workbookViewId="0">
      <selection sqref="A1:U1"/>
    </sheetView>
  </sheetViews>
  <sheetFormatPr baseColWidth="10" defaultColWidth="8" defaultRowHeight="12.75" x14ac:dyDescent="0.25"/>
  <cols>
    <col min="1" max="1" width="8.5703125" style="39" customWidth="1"/>
    <col min="2" max="2" width="5.85546875" style="39" customWidth="1"/>
    <col min="3" max="3" width="13" style="39" customWidth="1"/>
    <col min="4" max="4" width="1.85546875" style="39" customWidth="1"/>
    <col min="5" max="5" width="21.28515625" style="39" customWidth="1"/>
    <col min="6" max="6" width="12.5703125" style="39" customWidth="1"/>
    <col min="7" max="7" width="8.7109375" style="39" customWidth="1"/>
    <col min="8" max="11" width="6.85546875" style="39" customWidth="1"/>
    <col min="12" max="12" width="8.5703125" style="39" customWidth="1"/>
    <col min="13" max="18" width="6.85546875" style="39" customWidth="1"/>
    <col min="19" max="19" width="5.85546875" style="39" customWidth="1"/>
    <col min="20" max="21" width="6.85546875" style="39" customWidth="1"/>
    <col min="22" max="16384" width="8" style="39"/>
  </cols>
  <sheetData>
    <row r="1" spans="1:21" x14ac:dyDescent="0.25">
      <c r="A1" s="109" t="s">
        <v>136</v>
      </c>
      <c r="B1" s="109"/>
      <c r="C1" s="109"/>
      <c r="D1" s="109"/>
      <c r="E1" s="109"/>
      <c r="F1" s="109"/>
      <c r="G1" s="109"/>
      <c r="H1" s="109"/>
      <c r="I1" s="109"/>
      <c r="J1" s="109"/>
      <c r="K1" s="109"/>
      <c r="L1" s="109"/>
      <c r="M1" s="109"/>
      <c r="N1" s="109"/>
      <c r="O1" s="109"/>
      <c r="P1" s="109"/>
      <c r="Q1" s="109"/>
      <c r="R1" s="109"/>
      <c r="S1" s="109"/>
      <c r="T1" s="109"/>
      <c r="U1" s="109"/>
    </row>
    <row r="2" spans="1:21" ht="16.5" customHeight="1" x14ac:dyDescent="0.25">
      <c r="A2" s="41" t="s">
        <v>0</v>
      </c>
      <c r="B2" s="110" t="s">
        <v>1</v>
      </c>
      <c r="C2" s="111"/>
      <c r="D2" s="111"/>
      <c r="E2" s="111"/>
      <c r="F2" s="112"/>
      <c r="G2" s="113" t="s">
        <v>213</v>
      </c>
      <c r="H2" s="114"/>
      <c r="I2" s="114"/>
      <c r="J2" s="114"/>
      <c r="K2" s="114"/>
      <c r="L2" s="114"/>
      <c r="M2" s="115" t="s">
        <v>214</v>
      </c>
      <c r="N2" s="115"/>
      <c r="O2" s="115"/>
      <c r="P2" s="115"/>
      <c r="Q2" s="115"/>
      <c r="R2" s="115"/>
      <c r="S2" s="116"/>
      <c r="T2" s="117" t="s">
        <v>2</v>
      </c>
      <c r="U2" s="118"/>
    </row>
    <row r="3" spans="1:21" ht="16.5" customHeight="1" x14ac:dyDescent="0.25">
      <c r="A3" s="42"/>
      <c r="B3" s="43" t="s">
        <v>3</v>
      </c>
      <c r="C3" s="44" t="s">
        <v>4</v>
      </c>
      <c r="D3" s="45" t="s">
        <v>5</v>
      </c>
      <c r="E3" s="75" t="s">
        <v>137</v>
      </c>
      <c r="F3" s="43" t="s">
        <v>7</v>
      </c>
      <c r="G3" s="47" t="s">
        <v>8</v>
      </c>
      <c r="H3" s="48" t="s">
        <v>9</v>
      </c>
      <c r="I3" s="49" t="s">
        <v>10</v>
      </c>
      <c r="J3" s="49" t="s">
        <v>11</v>
      </c>
      <c r="K3" s="107" t="s">
        <v>12</v>
      </c>
      <c r="L3" s="108"/>
      <c r="M3" s="48" t="s">
        <v>13</v>
      </c>
      <c r="N3" s="76" t="s">
        <v>14</v>
      </c>
      <c r="O3" s="49" t="s">
        <v>15</v>
      </c>
      <c r="P3" s="48" t="s">
        <v>16</v>
      </c>
      <c r="Q3" s="48" t="s">
        <v>17</v>
      </c>
      <c r="R3" s="48" t="s">
        <v>18</v>
      </c>
      <c r="S3" s="48" t="s">
        <v>19</v>
      </c>
      <c r="T3" s="51" t="s">
        <v>20</v>
      </c>
      <c r="U3" s="52" t="s">
        <v>21</v>
      </c>
    </row>
    <row r="4" spans="1:21" ht="39" customHeight="1" x14ac:dyDescent="0.25">
      <c r="A4" s="77" t="s">
        <v>138</v>
      </c>
      <c r="B4" s="77" t="s">
        <v>139</v>
      </c>
      <c r="C4" s="78" t="s">
        <v>140</v>
      </c>
      <c r="D4" s="79">
        <v>1</v>
      </c>
      <c r="E4" s="77" t="s">
        <v>141</v>
      </c>
      <c r="F4" s="77" t="s">
        <v>142</v>
      </c>
      <c r="G4" s="80">
        <f>860000+192000</f>
        <v>1052000</v>
      </c>
      <c r="H4" s="81"/>
      <c r="I4" s="81"/>
      <c r="J4" s="81"/>
      <c r="K4" s="77" t="s">
        <v>143</v>
      </c>
      <c r="L4" s="80">
        <v>1052000</v>
      </c>
      <c r="M4" s="81"/>
      <c r="N4" s="81"/>
      <c r="O4" s="77" t="s">
        <v>27</v>
      </c>
      <c r="P4" s="77" t="s">
        <v>27</v>
      </c>
      <c r="Q4" s="77" t="s">
        <v>27</v>
      </c>
      <c r="R4" s="81"/>
      <c r="S4" s="77" t="s">
        <v>27</v>
      </c>
      <c r="T4" s="77">
        <v>2012</v>
      </c>
      <c r="U4" s="77">
        <v>2023</v>
      </c>
    </row>
    <row r="5" spans="1:21" ht="39" customHeight="1" x14ac:dyDescent="0.25">
      <c r="A5" s="82" t="s">
        <v>144</v>
      </c>
      <c r="B5" s="82" t="s">
        <v>145</v>
      </c>
      <c r="C5" s="82" t="s">
        <v>146</v>
      </c>
      <c r="D5" s="83">
        <v>1</v>
      </c>
      <c r="E5" s="82" t="s">
        <v>147</v>
      </c>
      <c r="F5" s="82" t="s">
        <v>148</v>
      </c>
      <c r="G5" s="84">
        <v>9480</v>
      </c>
      <c r="H5" s="85"/>
      <c r="I5" s="85"/>
      <c r="J5" s="85"/>
      <c r="K5" s="85"/>
      <c r="L5" s="85"/>
      <c r="M5" s="85"/>
      <c r="N5" s="85"/>
      <c r="O5" s="82" t="s">
        <v>27</v>
      </c>
      <c r="P5" s="82" t="s">
        <v>27</v>
      </c>
      <c r="Q5" s="84">
        <v>9480</v>
      </c>
      <c r="R5" s="85"/>
      <c r="S5" s="85"/>
      <c r="T5" s="82">
        <v>2022</v>
      </c>
      <c r="U5" s="82">
        <v>2026</v>
      </c>
    </row>
    <row r="6" spans="1:21" ht="39" customHeight="1" x14ac:dyDescent="0.25">
      <c r="A6" s="82" t="s">
        <v>81</v>
      </c>
      <c r="B6" s="82" t="s">
        <v>149</v>
      </c>
      <c r="C6" s="82" t="s">
        <v>150</v>
      </c>
      <c r="D6" s="82">
        <v>1</v>
      </c>
      <c r="E6" s="82" t="s">
        <v>233</v>
      </c>
      <c r="F6" s="82" t="s">
        <v>151</v>
      </c>
      <c r="G6" s="84">
        <v>167000</v>
      </c>
      <c r="H6" s="85"/>
      <c r="I6" s="85"/>
      <c r="J6" s="85"/>
      <c r="K6" s="85"/>
      <c r="L6" s="85"/>
      <c r="M6" s="85"/>
      <c r="N6" s="85"/>
      <c r="O6" s="82"/>
      <c r="P6" s="82"/>
      <c r="Q6" s="82"/>
      <c r="R6" s="85"/>
      <c r="S6" s="85"/>
      <c r="T6" s="82">
        <v>2022</v>
      </c>
      <c r="U6" s="82">
        <v>2024</v>
      </c>
    </row>
    <row r="7" spans="1:21" ht="51" customHeight="1" x14ac:dyDescent="0.25">
      <c r="A7" s="82" t="s">
        <v>138</v>
      </c>
      <c r="B7" s="82" t="s">
        <v>152</v>
      </c>
      <c r="C7" s="82" t="s">
        <v>154</v>
      </c>
      <c r="D7" s="82">
        <v>1</v>
      </c>
      <c r="E7" s="82" t="s">
        <v>153</v>
      </c>
      <c r="F7" s="82" t="s">
        <v>155</v>
      </c>
      <c r="G7" s="84">
        <v>448348</v>
      </c>
      <c r="H7" s="85"/>
      <c r="I7" s="85"/>
      <c r="J7" s="85"/>
      <c r="K7" s="85" t="s">
        <v>156</v>
      </c>
      <c r="L7" s="86">
        <v>66702</v>
      </c>
      <c r="M7" s="85" t="s">
        <v>157</v>
      </c>
      <c r="N7" s="85"/>
      <c r="O7" s="82"/>
      <c r="P7" s="82"/>
      <c r="Q7" s="82"/>
      <c r="R7" s="85"/>
      <c r="S7" s="85"/>
      <c r="T7" s="82">
        <v>2022</v>
      </c>
      <c r="U7" s="87">
        <v>2026</v>
      </c>
    </row>
    <row r="8" spans="1:21" ht="51" customHeight="1" x14ac:dyDescent="0.25">
      <c r="A8" s="82" t="s">
        <v>138</v>
      </c>
      <c r="B8" s="82" t="s">
        <v>158</v>
      </c>
      <c r="C8" s="82" t="s">
        <v>159</v>
      </c>
      <c r="D8" s="82">
        <v>1</v>
      </c>
      <c r="E8" s="82" t="s">
        <v>160</v>
      </c>
      <c r="F8" s="82" t="s">
        <v>161</v>
      </c>
      <c r="G8" s="84">
        <v>953400</v>
      </c>
      <c r="H8" s="85"/>
      <c r="I8" s="85"/>
      <c r="J8" s="85"/>
      <c r="K8" s="85" t="s">
        <v>162</v>
      </c>
      <c r="L8" s="86">
        <v>18900</v>
      </c>
      <c r="M8" s="85" t="s">
        <v>157</v>
      </c>
      <c r="N8" s="85" t="s">
        <v>157</v>
      </c>
      <c r="O8" s="82"/>
      <c r="P8" s="82"/>
      <c r="Q8" s="82"/>
      <c r="R8" s="85"/>
      <c r="S8" s="85"/>
      <c r="T8" s="82">
        <v>2022</v>
      </c>
      <c r="U8" s="87">
        <v>2026</v>
      </c>
    </row>
    <row r="9" spans="1:21" ht="47.25" customHeight="1" x14ac:dyDescent="0.25">
      <c r="A9" s="82" t="s">
        <v>105</v>
      </c>
      <c r="B9" s="82" t="s">
        <v>163</v>
      </c>
      <c r="C9" s="82" t="s">
        <v>231</v>
      </c>
      <c r="D9" s="82">
        <v>1</v>
      </c>
      <c r="E9" s="82" t="s">
        <v>164</v>
      </c>
      <c r="F9" s="82" t="s">
        <v>165</v>
      </c>
      <c r="G9" s="84">
        <v>1000</v>
      </c>
      <c r="H9" s="85"/>
      <c r="I9" s="85"/>
      <c r="J9" s="85"/>
      <c r="K9" s="85"/>
      <c r="L9" s="85"/>
      <c r="M9" s="85"/>
      <c r="N9" s="85"/>
      <c r="O9" s="82"/>
      <c r="P9" s="82"/>
      <c r="Q9" s="84">
        <v>1000</v>
      </c>
      <c r="R9" s="85"/>
      <c r="S9" s="85"/>
      <c r="T9" s="82">
        <v>2022</v>
      </c>
      <c r="U9" s="87">
        <v>2026</v>
      </c>
    </row>
    <row r="10" spans="1:21" ht="40.5" customHeight="1" x14ac:dyDescent="0.25">
      <c r="A10" s="77" t="s">
        <v>105</v>
      </c>
      <c r="B10" s="77" t="s">
        <v>166</v>
      </c>
      <c r="C10" s="77" t="s">
        <v>167</v>
      </c>
      <c r="D10" s="79">
        <v>2</v>
      </c>
      <c r="E10" s="77" t="s">
        <v>168</v>
      </c>
      <c r="F10" s="77" t="s">
        <v>169</v>
      </c>
      <c r="G10" s="80" t="s">
        <v>27</v>
      </c>
      <c r="H10" s="81"/>
      <c r="I10" s="81"/>
      <c r="J10" s="81"/>
      <c r="K10" s="81"/>
      <c r="L10" s="81"/>
      <c r="M10" s="81" t="s">
        <v>170</v>
      </c>
      <c r="N10" s="81"/>
      <c r="O10" s="77" t="s">
        <v>27</v>
      </c>
      <c r="P10" s="77" t="s">
        <v>27</v>
      </c>
      <c r="Q10" s="81"/>
      <c r="R10" s="81"/>
      <c r="S10" s="81"/>
      <c r="T10" s="79">
        <v>2022</v>
      </c>
      <c r="U10" s="88">
        <v>2026</v>
      </c>
    </row>
    <row r="11" spans="1:21" ht="60" customHeight="1" x14ac:dyDescent="0.25">
      <c r="A11" s="82" t="s">
        <v>171</v>
      </c>
      <c r="B11" s="82" t="s">
        <v>172</v>
      </c>
      <c r="C11" s="82" t="s">
        <v>173</v>
      </c>
      <c r="D11" s="83">
        <v>2</v>
      </c>
      <c r="E11" s="82" t="s">
        <v>174</v>
      </c>
      <c r="F11" s="82" t="s">
        <v>175</v>
      </c>
      <c r="G11" s="84"/>
      <c r="H11" s="85"/>
      <c r="I11" s="85"/>
      <c r="J11" s="85"/>
      <c r="K11" s="85"/>
      <c r="L11" s="85"/>
      <c r="M11" s="85"/>
      <c r="N11" s="85"/>
      <c r="O11" s="82"/>
      <c r="P11" s="82"/>
      <c r="Q11" s="85"/>
      <c r="R11" s="85"/>
      <c r="S11" s="85"/>
      <c r="T11" s="83">
        <v>2023</v>
      </c>
      <c r="U11" s="89">
        <v>2026</v>
      </c>
    </row>
    <row r="12" spans="1:21" ht="45.95" customHeight="1" x14ac:dyDescent="0.25">
      <c r="A12" s="82" t="s">
        <v>105</v>
      </c>
      <c r="B12" s="82" t="s">
        <v>176</v>
      </c>
      <c r="C12" s="82" t="s">
        <v>177</v>
      </c>
      <c r="D12" s="83">
        <v>3</v>
      </c>
      <c r="E12" s="82" t="s">
        <v>177</v>
      </c>
      <c r="F12" s="82" t="s">
        <v>178</v>
      </c>
      <c r="G12" s="84" t="s">
        <v>27</v>
      </c>
      <c r="H12" s="85"/>
      <c r="I12" s="85"/>
      <c r="J12" s="85"/>
      <c r="K12" s="82" t="s">
        <v>27</v>
      </c>
      <c r="L12" s="85"/>
      <c r="M12" s="85"/>
      <c r="N12" s="85"/>
      <c r="O12" s="85"/>
      <c r="P12" s="85"/>
      <c r="Q12" s="82" t="s">
        <v>27</v>
      </c>
      <c r="R12" s="85"/>
      <c r="S12" s="85"/>
      <c r="T12" s="83">
        <v>2023</v>
      </c>
      <c r="U12" s="83">
        <v>2026</v>
      </c>
    </row>
    <row r="13" spans="1:21" ht="45.95" customHeight="1" x14ac:dyDescent="0.25">
      <c r="A13" s="82" t="s">
        <v>179</v>
      </c>
      <c r="B13" s="82" t="s">
        <v>180</v>
      </c>
      <c r="C13" s="82" t="s">
        <v>181</v>
      </c>
      <c r="D13" s="83">
        <v>3</v>
      </c>
      <c r="E13" s="82" t="s">
        <v>182</v>
      </c>
      <c r="F13" s="82" t="s">
        <v>183</v>
      </c>
      <c r="G13" s="84" t="s">
        <v>27</v>
      </c>
      <c r="H13" s="85"/>
      <c r="I13" s="85"/>
      <c r="J13" s="85"/>
      <c r="K13" s="82"/>
      <c r="L13" s="85"/>
      <c r="M13" s="85"/>
      <c r="N13" s="85"/>
      <c r="O13" s="85"/>
      <c r="P13" s="85"/>
      <c r="Q13" s="82"/>
      <c r="R13" s="85"/>
      <c r="S13" s="85"/>
      <c r="T13" s="83">
        <v>2023</v>
      </c>
      <c r="U13" s="83">
        <v>2026</v>
      </c>
    </row>
    <row r="14" spans="1:21" ht="52.5" customHeight="1" x14ac:dyDescent="0.25">
      <c r="A14" s="82" t="s">
        <v>105</v>
      </c>
      <c r="B14" s="82" t="s">
        <v>184</v>
      </c>
      <c r="C14" s="82" t="s">
        <v>185</v>
      </c>
      <c r="D14" s="83">
        <v>4</v>
      </c>
      <c r="E14" s="82" t="s">
        <v>186</v>
      </c>
      <c r="F14" s="90" t="s">
        <v>238</v>
      </c>
      <c r="G14" s="84">
        <v>82000</v>
      </c>
      <c r="H14" s="82"/>
      <c r="I14" s="82"/>
      <c r="J14" s="82"/>
      <c r="K14" s="82" t="s">
        <v>187</v>
      </c>
      <c r="L14" s="84">
        <v>9600</v>
      </c>
      <c r="M14" s="86">
        <v>35000</v>
      </c>
      <c r="N14" s="85"/>
      <c r="O14" s="85"/>
      <c r="P14" s="85"/>
      <c r="Q14" s="86">
        <v>37400</v>
      </c>
      <c r="R14" s="85"/>
      <c r="S14" s="85"/>
      <c r="T14" s="82">
        <v>2022</v>
      </c>
      <c r="U14" s="82">
        <v>2026</v>
      </c>
    </row>
    <row r="15" spans="1:21" ht="30.95" customHeight="1" x14ac:dyDescent="0.25">
      <c r="A15" s="90" t="s">
        <v>105</v>
      </c>
      <c r="B15" s="82" t="s">
        <v>188</v>
      </c>
      <c r="C15" s="85" t="s">
        <v>189</v>
      </c>
      <c r="D15" s="82">
        <v>4</v>
      </c>
      <c r="E15" s="90" t="s">
        <v>190</v>
      </c>
      <c r="F15" s="82" t="s">
        <v>191</v>
      </c>
      <c r="G15" s="86"/>
      <c r="H15" s="85"/>
      <c r="I15" s="85"/>
      <c r="J15" s="85"/>
      <c r="K15" s="85"/>
      <c r="L15" s="85"/>
      <c r="M15" s="85"/>
      <c r="N15" s="85"/>
      <c r="O15" s="85"/>
      <c r="P15" s="85"/>
      <c r="Q15" s="85"/>
      <c r="R15" s="85"/>
      <c r="S15" s="85"/>
      <c r="T15" s="82">
        <v>2023</v>
      </c>
      <c r="U15" s="83">
        <v>2026</v>
      </c>
    </row>
    <row r="16" spans="1:21" ht="42" customHeight="1" x14ac:dyDescent="0.25">
      <c r="A16" s="90" t="s">
        <v>105</v>
      </c>
      <c r="B16" s="82" t="s">
        <v>192</v>
      </c>
      <c r="C16" s="85" t="s">
        <v>193</v>
      </c>
      <c r="D16" s="82">
        <v>4</v>
      </c>
      <c r="E16" s="90" t="s">
        <v>194</v>
      </c>
      <c r="F16" s="82" t="s">
        <v>195</v>
      </c>
      <c r="G16" s="86"/>
      <c r="H16" s="85"/>
      <c r="I16" s="85"/>
      <c r="J16" s="85"/>
      <c r="K16" s="85"/>
      <c r="L16" s="85"/>
      <c r="M16" s="85"/>
      <c r="N16" s="85"/>
      <c r="O16" s="85"/>
      <c r="P16" s="85"/>
      <c r="Q16" s="85"/>
      <c r="R16" s="85"/>
      <c r="S16" s="85"/>
      <c r="T16" s="83">
        <v>2023</v>
      </c>
      <c r="U16" s="83">
        <v>2026</v>
      </c>
    </row>
    <row r="17" spans="1:21" ht="69" customHeight="1" x14ac:dyDescent="0.25">
      <c r="A17" s="78" t="s">
        <v>105</v>
      </c>
      <c r="B17" s="91" t="s">
        <v>196</v>
      </c>
      <c r="C17" s="78" t="s">
        <v>197</v>
      </c>
      <c r="D17" s="77">
        <v>5</v>
      </c>
      <c r="E17" s="78" t="s">
        <v>198</v>
      </c>
      <c r="F17" s="78" t="s">
        <v>199</v>
      </c>
      <c r="G17" s="92">
        <v>44000</v>
      </c>
      <c r="H17" s="92">
        <v>13125</v>
      </c>
      <c r="I17" s="81"/>
      <c r="J17" s="81"/>
      <c r="K17" s="77" t="s">
        <v>104</v>
      </c>
      <c r="L17" s="81" t="s">
        <v>170</v>
      </c>
      <c r="M17" s="81"/>
      <c r="N17" s="81"/>
      <c r="O17" s="81"/>
      <c r="P17" s="81"/>
      <c r="Q17" s="92">
        <v>13500</v>
      </c>
      <c r="R17" s="92">
        <v>17375</v>
      </c>
      <c r="S17" s="81"/>
      <c r="T17" s="79">
        <v>2022</v>
      </c>
      <c r="U17" s="79">
        <v>2022</v>
      </c>
    </row>
    <row r="18" spans="1:21" ht="25.5" customHeight="1" x14ac:dyDescent="0.25">
      <c r="A18" s="93" t="s">
        <v>200</v>
      </c>
      <c r="B18" s="94"/>
      <c r="C18" s="94"/>
      <c r="D18" s="95"/>
      <c r="E18" s="94"/>
      <c r="F18" s="94"/>
      <c r="G18" s="96">
        <f>SUM(G4:G17)</f>
        <v>2757228</v>
      </c>
      <c r="H18" s="96">
        <f t="shared" ref="H18:R18" si="0">SUM(H4:H17)</f>
        <v>13125</v>
      </c>
      <c r="I18" s="96" t="s">
        <v>27</v>
      </c>
      <c r="J18" s="96" t="s">
        <v>27</v>
      </c>
      <c r="K18" s="96" t="s">
        <v>27</v>
      </c>
      <c r="L18" s="96">
        <f t="shared" si="0"/>
        <v>1147202</v>
      </c>
      <c r="M18" s="96">
        <f t="shared" si="0"/>
        <v>35000</v>
      </c>
      <c r="N18" s="96" t="s">
        <v>27</v>
      </c>
      <c r="O18" s="96" t="s">
        <v>27</v>
      </c>
      <c r="P18" s="96" t="s">
        <v>27</v>
      </c>
      <c r="Q18" s="96">
        <f t="shared" si="0"/>
        <v>61380</v>
      </c>
      <c r="R18" s="96">
        <f t="shared" si="0"/>
        <v>17375</v>
      </c>
      <c r="S18" s="96" t="s">
        <v>27</v>
      </c>
      <c r="T18" s="94"/>
      <c r="U18" s="94"/>
    </row>
    <row r="20" spans="1:21" x14ac:dyDescent="0.25">
      <c r="A20" s="38"/>
      <c r="B20" s="39" t="s">
        <v>211</v>
      </c>
    </row>
    <row r="21" spans="1:21" x14ac:dyDescent="0.25">
      <c r="A21" s="40"/>
      <c r="B21" s="39" t="s">
        <v>212</v>
      </c>
    </row>
  </sheetData>
  <mergeCells count="6">
    <mergeCell ref="K3:L3"/>
    <mergeCell ref="A1:U1"/>
    <mergeCell ref="B2:F2"/>
    <mergeCell ref="G2:L2"/>
    <mergeCell ref="M2:S2"/>
    <mergeCell ref="T2:U2"/>
  </mergeCell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5ACAA-3B7A-40F1-8327-7E5BFC9FF943}">
  <sheetPr>
    <pageSetUpPr fitToPage="1"/>
  </sheetPr>
  <dimension ref="A1:U27"/>
  <sheetViews>
    <sheetView tabSelected="1" topLeftCell="A18" zoomScale="200" zoomScaleNormal="200" workbookViewId="0">
      <selection activeCell="B22" sqref="B22"/>
    </sheetView>
  </sheetViews>
  <sheetFormatPr baseColWidth="10" defaultColWidth="8" defaultRowHeight="12.75" x14ac:dyDescent="0.25"/>
  <cols>
    <col min="1" max="1" width="8.5703125" style="39" customWidth="1"/>
    <col min="2" max="2" width="5.85546875" style="39" customWidth="1"/>
    <col min="3" max="3" width="14.5703125" style="39" customWidth="1"/>
    <col min="4" max="4" width="1.85546875" style="39" customWidth="1"/>
    <col min="5" max="5" width="14.28515625" style="39" customWidth="1"/>
    <col min="6" max="6" width="11.42578125" style="39" customWidth="1"/>
    <col min="7" max="7" width="8" style="39" customWidth="1"/>
    <col min="8" max="11" width="6.85546875" style="39" customWidth="1"/>
    <col min="12" max="12" width="7.85546875" style="39" customWidth="1"/>
    <col min="13" max="16" width="6.85546875" style="39" customWidth="1"/>
    <col min="17" max="17" width="8" style="39" customWidth="1"/>
    <col min="18" max="18" width="6.85546875" style="39" customWidth="1"/>
    <col min="19" max="19" width="7.85546875" style="39" customWidth="1"/>
    <col min="20" max="21" width="6.85546875" style="39" customWidth="1"/>
    <col min="22" max="16384" width="8" style="39"/>
  </cols>
  <sheetData>
    <row r="1" spans="1:21" x14ac:dyDescent="0.25">
      <c r="A1" s="109" t="s">
        <v>75</v>
      </c>
      <c r="B1" s="109"/>
      <c r="C1" s="109"/>
      <c r="D1" s="109"/>
      <c r="E1" s="109"/>
      <c r="F1" s="109"/>
      <c r="G1" s="109"/>
      <c r="H1" s="109"/>
      <c r="I1" s="109"/>
      <c r="J1" s="109"/>
      <c r="K1" s="109"/>
      <c r="L1" s="109"/>
      <c r="M1" s="109"/>
      <c r="N1" s="109"/>
      <c r="O1" s="109"/>
      <c r="P1" s="109"/>
      <c r="Q1" s="109"/>
      <c r="R1" s="109"/>
      <c r="S1" s="109"/>
      <c r="T1" s="109"/>
      <c r="U1" s="109"/>
    </row>
    <row r="2" spans="1:21" ht="16.5" customHeight="1" x14ac:dyDescent="0.25">
      <c r="A2" s="41" t="s">
        <v>0</v>
      </c>
      <c r="B2" s="110" t="s">
        <v>1</v>
      </c>
      <c r="C2" s="111"/>
      <c r="D2" s="111"/>
      <c r="E2" s="111"/>
      <c r="F2" s="112"/>
      <c r="G2" s="113" t="s">
        <v>213</v>
      </c>
      <c r="H2" s="114"/>
      <c r="I2" s="114"/>
      <c r="J2" s="114"/>
      <c r="K2" s="114"/>
      <c r="L2" s="114"/>
      <c r="M2" s="115" t="s">
        <v>214</v>
      </c>
      <c r="N2" s="115"/>
      <c r="O2" s="115"/>
      <c r="P2" s="115"/>
      <c r="Q2" s="115"/>
      <c r="R2" s="115"/>
      <c r="S2" s="116"/>
      <c r="T2" s="117" t="s">
        <v>2</v>
      </c>
      <c r="U2" s="118"/>
    </row>
    <row r="3" spans="1:21" ht="16.5" customHeight="1" x14ac:dyDescent="0.25">
      <c r="A3" s="42"/>
      <c r="B3" s="43" t="s">
        <v>3</v>
      </c>
      <c r="C3" s="44" t="s">
        <v>4</v>
      </c>
      <c r="D3" s="45" t="s">
        <v>5</v>
      </c>
      <c r="E3" s="46" t="s">
        <v>6</v>
      </c>
      <c r="F3" s="43" t="s">
        <v>7</v>
      </c>
      <c r="G3" s="47" t="s">
        <v>8</v>
      </c>
      <c r="H3" s="48" t="s">
        <v>9</v>
      </c>
      <c r="I3" s="49" t="s">
        <v>10</v>
      </c>
      <c r="J3" s="49" t="s">
        <v>11</v>
      </c>
      <c r="K3" s="107" t="s">
        <v>12</v>
      </c>
      <c r="L3" s="108"/>
      <c r="M3" s="48" t="s">
        <v>13</v>
      </c>
      <c r="N3" s="50" t="s">
        <v>76</v>
      </c>
      <c r="O3" s="49" t="s">
        <v>15</v>
      </c>
      <c r="P3" s="103" t="s">
        <v>220</v>
      </c>
      <c r="Q3" s="48" t="s">
        <v>17</v>
      </c>
      <c r="R3" s="48" t="s">
        <v>18</v>
      </c>
      <c r="S3" s="48" t="s">
        <v>19</v>
      </c>
      <c r="T3" s="51" t="s">
        <v>20</v>
      </c>
      <c r="U3" s="52" t="s">
        <v>21</v>
      </c>
    </row>
    <row r="4" spans="1:21" ht="41.25" customHeight="1" x14ac:dyDescent="0.25">
      <c r="A4" s="53" t="s">
        <v>77</v>
      </c>
      <c r="B4" s="53" t="s">
        <v>78</v>
      </c>
      <c r="C4" s="53" t="s">
        <v>79</v>
      </c>
      <c r="D4" s="54">
        <v>1</v>
      </c>
      <c r="E4" s="53" t="s">
        <v>234</v>
      </c>
      <c r="F4" s="53" t="s">
        <v>80</v>
      </c>
      <c r="G4" s="55" t="s">
        <v>27</v>
      </c>
      <c r="H4" s="56"/>
      <c r="I4" s="56"/>
      <c r="J4" s="56"/>
      <c r="K4" s="57" t="s">
        <v>27</v>
      </c>
      <c r="L4" s="57" t="s">
        <v>27</v>
      </c>
      <c r="M4" s="56"/>
      <c r="N4" s="56"/>
      <c r="O4" s="57" t="s">
        <v>27</v>
      </c>
      <c r="P4" s="57" t="s">
        <v>27</v>
      </c>
      <c r="Q4" s="57" t="s">
        <v>27</v>
      </c>
      <c r="R4" s="56"/>
      <c r="S4" s="57" t="s">
        <v>27</v>
      </c>
      <c r="T4" s="53">
        <v>2023</v>
      </c>
      <c r="U4" s="53">
        <v>2026</v>
      </c>
    </row>
    <row r="5" spans="1:21" ht="33.75" customHeight="1" x14ac:dyDescent="0.25">
      <c r="A5" s="53" t="s">
        <v>81</v>
      </c>
      <c r="B5" s="53" t="s">
        <v>82</v>
      </c>
      <c r="C5" s="53" t="s">
        <v>83</v>
      </c>
      <c r="D5" s="54">
        <v>1</v>
      </c>
      <c r="E5" s="53" t="s">
        <v>84</v>
      </c>
      <c r="F5" s="53" t="s">
        <v>85</v>
      </c>
      <c r="G5" s="55" t="s">
        <v>27</v>
      </c>
      <c r="H5" s="56"/>
      <c r="I5" s="56"/>
      <c r="J5" s="56"/>
      <c r="K5" s="56"/>
      <c r="L5" s="56"/>
      <c r="M5" s="56"/>
      <c r="N5" s="56"/>
      <c r="O5" s="57" t="s">
        <v>27</v>
      </c>
      <c r="P5" s="57" t="s">
        <v>27</v>
      </c>
      <c r="Q5" s="57" t="s">
        <v>27</v>
      </c>
      <c r="R5" s="56"/>
      <c r="S5" s="56"/>
      <c r="T5" s="53">
        <v>2023</v>
      </c>
      <c r="U5" s="53" t="s">
        <v>86</v>
      </c>
    </row>
    <row r="6" spans="1:21" ht="33" customHeight="1" x14ac:dyDescent="0.25">
      <c r="A6" s="58" t="s">
        <v>219</v>
      </c>
      <c r="B6" s="53" t="s">
        <v>87</v>
      </c>
      <c r="C6" s="58" t="s">
        <v>235</v>
      </c>
      <c r="D6" s="53">
        <v>1</v>
      </c>
      <c r="E6" s="58" t="s">
        <v>236</v>
      </c>
      <c r="F6" s="53" t="s">
        <v>218</v>
      </c>
      <c r="G6" s="40">
        <f>SUM(H6:S6)</f>
        <v>5583000</v>
      </c>
      <c r="H6" s="56"/>
      <c r="I6" s="56"/>
      <c r="J6" s="56"/>
      <c r="K6" s="57" t="s">
        <v>221</v>
      </c>
      <c r="L6" s="56">
        <v>2561000</v>
      </c>
      <c r="M6" s="56"/>
      <c r="N6" s="56"/>
      <c r="O6" s="56"/>
      <c r="P6" s="56">
        <f>2798000+224000</f>
        <v>3022000</v>
      </c>
      <c r="Q6" s="56"/>
      <c r="R6" s="56"/>
      <c r="S6" s="56"/>
      <c r="T6" s="54">
        <v>2022</v>
      </c>
      <c r="U6" s="54">
        <v>2026</v>
      </c>
    </row>
    <row r="7" spans="1:21" ht="54.75" customHeight="1" x14ac:dyDescent="0.25">
      <c r="A7" s="53" t="s">
        <v>88</v>
      </c>
      <c r="B7" s="53" t="s">
        <v>89</v>
      </c>
      <c r="C7" s="53" t="s">
        <v>90</v>
      </c>
      <c r="D7" s="54">
        <v>1</v>
      </c>
      <c r="E7" s="53" t="s">
        <v>91</v>
      </c>
      <c r="F7" s="53" t="s">
        <v>88</v>
      </c>
      <c r="G7" s="55" t="s">
        <v>226</v>
      </c>
      <c r="H7" s="56"/>
      <c r="I7" s="56"/>
      <c r="J7" s="56"/>
      <c r="K7" s="56"/>
      <c r="L7" s="56"/>
      <c r="M7" s="56"/>
      <c r="N7" s="56"/>
      <c r="O7" s="57" t="s">
        <v>27</v>
      </c>
      <c r="P7" s="57" t="s">
        <v>27</v>
      </c>
      <c r="Q7" s="56" t="s">
        <v>227</v>
      </c>
      <c r="R7" s="56"/>
      <c r="S7" s="56"/>
      <c r="T7" s="54">
        <v>2022</v>
      </c>
      <c r="U7" s="59">
        <v>2026</v>
      </c>
    </row>
    <row r="8" spans="1:21" ht="45.95" customHeight="1" x14ac:dyDescent="0.25">
      <c r="A8" s="53" t="s">
        <v>88</v>
      </c>
      <c r="B8" s="53" t="s">
        <v>92</v>
      </c>
      <c r="C8" s="53" t="s">
        <v>93</v>
      </c>
      <c r="D8" s="54">
        <v>2</v>
      </c>
      <c r="E8" s="53" t="s">
        <v>94</v>
      </c>
      <c r="F8" s="58" t="s">
        <v>88</v>
      </c>
      <c r="G8" s="57">
        <v>486000</v>
      </c>
      <c r="H8" s="56"/>
      <c r="I8" s="56"/>
      <c r="J8" s="56"/>
      <c r="K8" s="57" t="s">
        <v>95</v>
      </c>
      <c r="L8" s="56">
        <v>160000</v>
      </c>
      <c r="M8" s="56"/>
      <c r="N8" s="56"/>
      <c r="O8" s="56"/>
      <c r="P8" s="56"/>
      <c r="Q8" s="57">
        <v>326000</v>
      </c>
      <c r="R8" s="56"/>
      <c r="S8" s="56"/>
      <c r="T8" s="54">
        <v>2022</v>
      </c>
      <c r="U8" s="54">
        <v>2024</v>
      </c>
    </row>
    <row r="9" spans="1:21" ht="45.95" customHeight="1" x14ac:dyDescent="0.25">
      <c r="A9" s="60" t="s">
        <v>96</v>
      </c>
      <c r="B9" s="60" t="s">
        <v>97</v>
      </c>
      <c r="C9" s="60" t="s">
        <v>98</v>
      </c>
      <c r="D9" s="61">
        <v>2</v>
      </c>
      <c r="E9" s="60" t="s">
        <v>99</v>
      </c>
      <c r="F9" s="62" t="s">
        <v>100</v>
      </c>
      <c r="G9" s="63"/>
      <c r="H9" s="56"/>
      <c r="I9" s="56"/>
      <c r="J9" s="56"/>
      <c r="K9" s="57"/>
      <c r="L9" s="56"/>
      <c r="M9" s="56"/>
      <c r="N9" s="56"/>
      <c r="O9" s="56"/>
      <c r="P9" s="56"/>
      <c r="Q9" s="57"/>
      <c r="R9" s="56"/>
      <c r="S9" s="56"/>
      <c r="T9" s="54">
        <v>2023</v>
      </c>
      <c r="U9" s="54">
        <v>2026</v>
      </c>
    </row>
    <row r="10" spans="1:21" ht="31.5" customHeight="1" x14ac:dyDescent="0.25">
      <c r="A10" s="130" t="s">
        <v>88</v>
      </c>
      <c r="B10" s="125" t="s">
        <v>101</v>
      </c>
      <c r="C10" s="130" t="s">
        <v>216</v>
      </c>
      <c r="D10" s="125">
        <v>2</v>
      </c>
      <c r="E10" s="130" t="s">
        <v>102</v>
      </c>
      <c r="F10" s="130" t="s">
        <v>103</v>
      </c>
      <c r="G10" s="133">
        <v>108367.14</v>
      </c>
      <c r="H10" s="100"/>
      <c r="I10" s="100"/>
      <c r="J10" s="100"/>
      <c r="K10" s="100" t="s">
        <v>104</v>
      </c>
      <c r="L10" s="100">
        <v>25000</v>
      </c>
      <c r="M10" s="136">
        <v>20000</v>
      </c>
      <c r="N10" s="100"/>
      <c r="O10" s="100"/>
      <c r="P10" s="102" t="s">
        <v>27</v>
      </c>
      <c r="Q10" s="133">
        <v>21122.38</v>
      </c>
      <c r="R10" s="100"/>
      <c r="S10" s="100"/>
      <c r="T10" s="125">
        <v>2021</v>
      </c>
      <c r="U10" s="125">
        <v>2026</v>
      </c>
    </row>
    <row r="11" spans="1:21" ht="23.25" customHeight="1" x14ac:dyDescent="0.25">
      <c r="A11" s="131"/>
      <c r="B11" s="126"/>
      <c r="C11" s="131"/>
      <c r="D11" s="126"/>
      <c r="E11" s="131"/>
      <c r="F11" s="131"/>
      <c r="G11" s="134"/>
      <c r="H11" s="100"/>
      <c r="I11" s="100"/>
      <c r="J11" s="100"/>
      <c r="K11" s="100" t="s">
        <v>105</v>
      </c>
      <c r="L11" s="100">
        <v>21122.38</v>
      </c>
      <c r="M11" s="137"/>
      <c r="N11" s="100"/>
      <c r="O11" s="100"/>
      <c r="P11" s="102"/>
      <c r="Q11" s="134"/>
      <c r="R11" s="100"/>
      <c r="S11" s="100"/>
      <c r="T11" s="126"/>
      <c r="U11" s="126"/>
    </row>
    <row r="12" spans="1:21" ht="21.75" customHeight="1" x14ac:dyDescent="0.25">
      <c r="A12" s="132"/>
      <c r="B12" s="127"/>
      <c r="C12" s="132"/>
      <c r="D12" s="127"/>
      <c r="E12" s="132"/>
      <c r="F12" s="132"/>
      <c r="G12" s="135"/>
      <c r="H12" s="100"/>
      <c r="I12" s="100"/>
      <c r="J12" s="100"/>
      <c r="K12" s="100" t="s">
        <v>32</v>
      </c>
      <c r="L12" s="100">
        <v>21122.38</v>
      </c>
      <c r="M12" s="138"/>
      <c r="N12" s="100"/>
      <c r="O12" s="100"/>
      <c r="P12" s="102"/>
      <c r="Q12" s="135"/>
      <c r="R12" s="100"/>
      <c r="S12" s="100"/>
      <c r="T12" s="127"/>
      <c r="U12" s="127"/>
    </row>
    <row r="13" spans="1:21" ht="45.75" customHeight="1" x14ac:dyDescent="0.25">
      <c r="A13" s="65" t="s">
        <v>88</v>
      </c>
      <c r="B13" s="65" t="s">
        <v>106</v>
      </c>
      <c r="C13" s="66" t="s">
        <v>107</v>
      </c>
      <c r="D13" s="65">
        <v>2</v>
      </c>
      <c r="E13" s="66" t="s">
        <v>108</v>
      </c>
      <c r="F13" s="66" t="s">
        <v>229</v>
      </c>
      <c r="G13" s="64" t="s">
        <v>170</v>
      </c>
      <c r="H13" s="38"/>
      <c r="I13" s="38"/>
      <c r="J13" s="38"/>
      <c r="K13" s="38"/>
      <c r="L13" s="38"/>
      <c r="M13" s="38" t="s">
        <v>230</v>
      </c>
      <c r="N13" s="38"/>
      <c r="O13" s="38"/>
      <c r="P13" s="64"/>
      <c r="Q13" s="64"/>
      <c r="R13" s="38"/>
      <c r="S13" s="38"/>
      <c r="T13" s="65">
        <v>2021</v>
      </c>
      <c r="U13" s="65">
        <v>2026</v>
      </c>
    </row>
    <row r="14" spans="1:21" ht="33.75" customHeight="1" x14ac:dyDescent="0.25">
      <c r="A14" s="53" t="s">
        <v>88</v>
      </c>
      <c r="B14" s="53" t="s">
        <v>109</v>
      </c>
      <c r="C14" s="53" t="s">
        <v>110</v>
      </c>
      <c r="D14" s="54">
        <v>3</v>
      </c>
      <c r="E14" s="58" t="s">
        <v>222</v>
      </c>
      <c r="F14" s="53" t="s">
        <v>88</v>
      </c>
      <c r="G14" s="56"/>
      <c r="H14" s="56"/>
      <c r="I14" s="56"/>
      <c r="J14" s="56"/>
      <c r="K14" s="57"/>
      <c r="L14" s="56"/>
      <c r="M14" s="56"/>
      <c r="N14" s="56"/>
      <c r="O14" s="56"/>
      <c r="P14" s="56"/>
      <c r="Q14" s="56" t="s">
        <v>226</v>
      </c>
      <c r="R14" s="56"/>
      <c r="S14" s="56"/>
      <c r="T14" s="54">
        <v>2023</v>
      </c>
      <c r="U14" s="54">
        <v>2026</v>
      </c>
    </row>
    <row r="15" spans="1:21" ht="36" customHeight="1" x14ac:dyDescent="0.25">
      <c r="A15" s="58" t="s">
        <v>111</v>
      </c>
      <c r="B15" s="53" t="s">
        <v>112</v>
      </c>
      <c r="C15" s="53" t="s">
        <v>113</v>
      </c>
      <c r="D15" s="54">
        <v>3</v>
      </c>
      <c r="E15" s="58" t="s">
        <v>114</v>
      </c>
      <c r="F15" s="58" t="s">
        <v>115</v>
      </c>
      <c r="G15" s="40">
        <v>105000</v>
      </c>
      <c r="H15" s="56"/>
      <c r="I15" s="56"/>
      <c r="J15" s="56"/>
      <c r="K15" s="57" t="s">
        <v>27</v>
      </c>
      <c r="L15" s="56" t="s">
        <v>27</v>
      </c>
      <c r="M15" s="56"/>
      <c r="N15" s="56"/>
      <c r="O15" s="56"/>
      <c r="P15" s="56"/>
      <c r="Q15" s="56"/>
      <c r="R15" s="56"/>
      <c r="S15" s="56"/>
      <c r="T15" s="54">
        <v>2022</v>
      </c>
      <c r="U15" s="54" t="s">
        <v>116</v>
      </c>
    </row>
    <row r="16" spans="1:21" ht="52.5" customHeight="1" x14ac:dyDescent="0.25">
      <c r="A16" s="53" t="s">
        <v>88</v>
      </c>
      <c r="B16" s="53" t="s">
        <v>117</v>
      </c>
      <c r="C16" s="53" t="s">
        <v>118</v>
      </c>
      <c r="D16" s="54">
        <v>4</v>
      </c>
      <c r="E16" s="53" t="s">
        <v>223</v>
      </c>
      <c r="F16" s="53" t="s">
        <v>88</v>
      </c>
      <c r="G16" s="55">
        <v>100000</v>
      </c>
      <c r="H16" s="56"/>
      <c r="I16" s="56"/>
      <c r="J16" s="56"/>
      <c r="K16" s="57" t="s">
        <v>27</v>
      </c>
      <c r="L16" s="57" t="s">
        <v>27</v>
      </c>
      <c r="M16" s="56"/>
      <c r="N16" s="56"/>
      <c r="O16" s="56"/>
      <c r="P16" s="56"/>
      <c r="Q16" s="56"/>
      <c r="R16" s="56"/>
      <c r="S16" s="56"/>
      <c r="T16" s="54">
        <v>2022</v>
      </c>
      <c r="U16" s="54">
        <v>2026</v>
      </c>
    </row>
    <row r="17" spans="1:21" ht="36.75" customHeight="1" x14ac:dyDescent="0.25">
      <c r="A17" s="66" t="s">
        <v>88</v>
      </c>
      <c r="B17" s="65" t="s">
        <v>119</v>
      </c>
      <c r="C17" s="65" t="s">
        <v>120</v>
      </c>
      <c r="D17" s="65">
        <v>4</v>
      </c>
      <c r="E17" s="67"/>
      <c r="F17" s="65" t="s">
        <v>88</v>
      </c>
      <c r="G17" s="38">
        <v>250000</v>
      </c>
      <c r="H17" s="38">
        <v>29402.720000000001</v>
      </c>
      <c r="I17" s="38"/>
      <c r="J17" s="38"/>
      <c r="K17" s="38"/>
      <c r="L17" s="38"/>
      <c r="M17" s="38"/>
      <c r="N17" s="38"/>
      <c r="O17" s="38"/>
      <c r="P17" s="38"/>
      <c r="Q17" s="38">
        <f>G17-H17-R17</f>
        <v>181597.28</v>
      </c>
      <c r="R17" s="68">
        <v>39000</v>
      </c>
      <c r="S17" s="38"/>
      <c r="T17" s="69">
        <v>2022</v>
      </c>
      <c r="U17" s="69">
        <v>2022</v>
      </c>
    </row>
    <row r="18" spans="1:21" ht="42" customHeight="1" x14ac:dyDescent="0.25">
      <c r="A18" s="128" t="s">
        <v>88</v>
      </c>
      <c r="B18" s="128" t="s">
        <v>121</v>
      </c>
      <c r="C18" s="128" t="s">
        <v>122</v>
      </c>
      <c r="D18" s="128">
        <v>4</v>
      </c>
      <c r="E18" s="128" t="s">
        <v>123</v>
      </c>
      <c r="F18" s="128" t="s">
        <v>88</v>
      </c>
      <c r="G18" s="121">
        <v>1547757.83</v>
      </c>
      <c r="H18" s="123">
        <v>502350</v>
      </c>
      <c r="I18" s="121"/>
      <c r="J18" s="121"/>
      <c r="K18" s="56" t="s">
        <v>124</v>
      </c>
      <c r="L18" s="40">
        <v>11600</v>
      </c>
      <c r="M18" s="121"/>
      <c r="N18" s="121"/>
      <c r="O18" s="121"/>
      <c r="P18" s="121" t="s">
        <v>27</v>
      </c>
      <c r="Q18" s="123">
        <v>431500</v>
      </c>
      <c r="R18" s="121"/>
      <c r="S18" s="121">
        <v>566134.28</v>
      </c>
      <c r="T18" s="119">
        <v>2021</v>
      </c>
      <c r="U18" s="119">
        <v>2023</v>
      </c>
    </row>
    <row r="19" spans="1:21" ht="27.75" customHeight="1" x14ac:dyDescent="0.25">
      <c r="A19" s="129"/>
      <c r="B19" s="129"/>
      <c r="C19" s="129"/>
      <c r="D19" s="129"/>
      <c r="E19" s="129"/>
      <c r="F19" s="129"/>
      <c r="G19" s="122"/>
      <c r="H19" s="124"/>
      <c r="I19" s="122"/>
      <c r="J19" s="122"/>
      <c r="K19" s="56" t="s">
        <v>125</v>
      </c>
      <c r="L19" s="40">
        <v>36137</v>
      </c>
      <c r="M19" s="122"/>
      <c r="N19" s="122"/>
      <c r="O19" s="122"/>
      <c r="P19" s="122"/>
      <c r="Q19" s="124"/>
      <c r="R19" s="122"/>
      <c r="S19" s="122"/>
      <c r="T19" s="120"/>
      <c r="U19" s="120"/>
    </row>
    <row r="20" spans="1:21" ht="41.25" customHeight="1" x14ac:dyDescent="0.25">
      <c r="A20" s="58" t="s">
        <v>88</v>
      </c>
      <c r="B20" s="53" t="s">
        <v>126</v>
      </c>
      <c r="C20" s="58" t="s">
        <v>127</v>
      </c>
      <c r="D20" s="53">
        <v>5</v>
      </c>
      <c r="E20" s="58" t="s">
        <v>128</v>
      </c>
      <c r="F20" s="58" t="s">
        <v>129</v>
      </c>
      <c r="G20" s="40">
        <v>4200000</v>
      </c>
      <c r="H20" s="56"/>
      <c r="I20" s="56"/>
      <c r="J20" s="56"/>
      <c r="K20" s="57"/>
      <c r="L20" s="56"/>
      <c r="M20" s="56"/>
      <c r="N20" s="56"/>
      <c r="O20" s="56"/>
      <c r="P20" s="56"/>
      <c r="Q20" s="56">
        <v>52000</v>
      </c>
      <c r="R20" s="56" t="s">
        <v>27</v>
      </c>
      <c r="S20" s="56" t="s">
        <v>27</v>
      </c>
      <c r="T20" s="54">
        <v>2021</v>
      </c>
      <c r="U20" s="54">
        <v>2026</v>
      </c>
    </row>
    <row r="21" spans="1:21" ht="62.25" customHeight="1" x14ac:dyDescent="0.25">
      <c r="A21" s="58" t="s">
        <v>88</v>
      </c>
      <c r="B21" s="53" t="s">
        <v>130</v>
      </c>
      <c r="C21" s="58" t="s">
        <v>237</v>
      </c>
      <c r="D21" s="53">
        <v>5</v>
      </c>
      <c r="E21" s="58" t="s">
        <v>131</v>
      </c>
      <c r="F21" s="53" t="s">
        <v>88</v>
      </c>
      <c r="G21" s="40">
        <v>1900000</v>
      </c>
      <c r="H21" s="56"/>
      <c r="I21" s="56"/>
      <c r="J21" s="56"/>
      <c r="K21" s="57"/>
      <c r="L21" s="56"/>
      <c r="M21" s="56"/>
      <c r="N21" s="56"/>
      <c r="O21" s="56"/>
      <c r="P21" s="56"/>
      <c r="Q21" s="56"/>
      <c r="R21" s="56"/>
      <c r="S21" s="56"/>
      <c r="T21" s="54">
        <v>2021</v>
      </c>
      <c r="U21" s="54">
        <v>2025</v>
      </c>
    </row>
    <row r="22" spans="1:21" ht="62.25" customHeight="1" x14ac:dyDescent="0.25">
      <c r="A22" s="58" t="s">
        <v>228</v>
      </c>
      <c r="B22" s="53" t="s">
        <v>132</v>
      </c>
      <c r="C22" s="58" t="s">
        <v>210</v>
      </c>
      <c r="D22" s="53">
        <v>5</v>
      </c>
      <c r="E22" s="58" t="s">
        <v>133</v>
      </c>
      <c r="F22" s="53" t="s">
        <v>134</v>
      </c>
      <c r="G22" s="40" t="s">
        <v>225</v>
      </c>
      <c r="H22" s="56"/>
      <c r="I22" s="56"/>
      <c r="J22" s="56"/>
      <c r="K22" s="57"/>
      <c r="L22" s="56"/>
      <c r="M22" s="56"/>
      <c r="N22" s="56"/>
      <c r="O22" s="56"/>
      <c r="P22" s="56"/>
      <c r="Q22" s="56"/>
      <c r="R22" s="56"/>
      <c r="S22" s="56"/>
      <c r="T22" s="54">
        <v>2022</v>
      </c>
      <c r="U22" s="54">
        <v>2023</v>
      </c>
    </row>
    <row r="23" spans="1:21" ht="16.5" customHeight="1" x14ac:dyDescent="0.25">
      <c r="A23" s="70" t="s">
        <v>135</v>
      </c>
      <c r="B23" s="71"/>
      <c r="C23" s="71"/>
      <c r="D23" s="72"/>
      <c r="E23" s="71"/>
      <c r="F23" s="71"/>
      <c r="G23" s="73">
        <f>SUM(G4:G21)</f>
        <v>14280124.969999999</v>
      </c>
      <c r="H23" s="74">
        <f>SUM(H4:H21)</f>
        <v>531752.72</v>
      </c>
      <c r="I23" s="74" t="s">
        <v>27</v>
      </c>
      <c r="J23" s="74" t="s">
        <v>27</v>
      </c>
      <c r="K23" s="73" t="s">
        <v>27</v>
      </c>
      <c r="L23" s="73">
        <f t="shared" ref="L23:S23" si="0">SUM(L4:L21)</f>
        <v>2835981.76</v>
      </c>
      <c r="M23" s="74">
        <f t="shared" si="0"/>
        <v>20000</v>
      </c>
      <c r="N23" s="74" t="s">
        <v>27</v>
      </c>
      <c r="O23" s="74" t="s">
        <v>27</v>
      </c>
      <c r="P23" s="74">
        <f t="shared" si="0"/>
        <v>3022000</v>
      </c>
      <c r="Q23" s="73">
        <f t="shared" si="0"/>
        <v>1012219.66</v>
      </c>
      <c r="R23" s="74">
        <f t="shared" si="0"/>
        <v>39000</v>
      </c>
      <c r="S23" s="73">
        <f t="shared" si="0"/>
        <v>566134.28</v>
      </c>
      <c r="T23" s="71"/>
      <c r="U23" s="71"/>
    </row>
    <row r="25" spans="1:21" ht="12.75" customHeight="1" x14ac:dyDescent="0.25">
      <c r="A25" s="38"/>
      <c r="B25" s="39" t="s">
        <v>211</v>
      </c>
    </row>
    <row r="26" spans="1:21" x14ac:dyDescent="0.25">
      <c r="A26" s="40"/>
      <c r="B26" s="39" t="s">
        <v>212</v>
      </c>
    </row>
    <row r="27" spans="1:21" x14ac:dyDescent="0.25">
      <c r="A27" s="100"/>
      <c r="B27" s="39" t="s">
        <v>215</v>
      </c>
    </row>
  </sheetData>
  <mergeCells count="36">
    <mergeCell ref="K3:L3"/>
    <mergeCell ref="A1:U1"/>
    <mergeCell ref="B2:F2"/>
    <mergeCell ref="G2:L2"/>
    <mergeCell ref="M2:S2"/>
    <mergeCell ref="T2:U2"/>
    <mergeCell ref="U10:U12"/>
    <mergeCell ref="A18:A19"/>
    <mergeCell ref="B18:B19"/>
    <mergeCell ref="C18:C19"/>
    <mergeCell ref="D18:D19"/>
    <mergeCell ref="E18:E19"/>
    <mergeCell ref="A10:A12"/>
    <mergeCell ref="B10:B12"/>
    <mergeCell ref="C10:C12"/>
    <mergeCell ref="D10:D12"/>
    <mergeCell ref="E10:E12"/>
    <mergeCell ref="F10:F12"/>
    <mergeCell ref="M18:M19"/>
    <mergeCell ref="G10:G12"/>
    <mergeCell ref="M10:M12"/>
    <mergeCell ref="Q10:Q12"/>
    <mergeCell ref="T10:T12"/>
    <mergeCell ref="F18:F19"/>
    <mergeCell ref="G18:G19"/>
    <mergeCell ref="H18:H19"/>
    <mergeCell ref="I18:I19"/>
    <mergeCell ref="J18:J19"/>
    <mergeCell ref="T18:T19"/>
    <mergeCell ref="U18:U19"/>
    <mergeCell ref="N18:N19"/>
    <mergeCell ref="O18:O19"/>
    <mergeCell ref="P18:P19"/>
    <mergeCell ref="Q18:Q19"/>
    <mergeCell ref="R18:R19"/>
    <mergeCell ref="S18:S19"/>
  </mergeCells>
  <pageMargins left="0.7" right="0.7" top="0.75" bottom="0.75" header="0.3" footer="0.3"/>
  <pageSetup paperSize="8"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7A767-9D23-4BE3-8B89-079935A79364}">
  <sheetPr>
    <pageSetUpPr fitToPage="1"/>
  </sheetPr>
  <dimension ref="A1:U979"/>
  <sheetViews>
    <sheetView topLeftCell="A6" zoomScale="200" zoomScaleNormal="200" workbookViewId="0">
      <selection activeCell="B7" sqref="B7"/>
    </sheetView>
  </sheetViews>
  <sheetFormatPr baseColWidth="10" defaultColWidth="12.42578125" defaultRowHeight="15" customHeight="1" x14ac:dyDescent="0.25"/>
  <cols>
    <col min="1" max="1" width="8" style="1" customWidth="1"/>
    <col min="2" max="2" width="5.85546875" style="1" customWidth="1"/>
    <col min="3" max="3" width="13" style="1" customWidth="1"/>
    <col min="4" max="4" width="1.85546875" style="1" customWidth="1"/>
    <col min="5" max="5" width="15.42578125" style="1" customWidth="1"/>
    <col min="6" max="6" width="10.7109375" style="1" customWidth="1"/>
    <col min="7" max="7" width="8.85546875" style="1" customWidth="1"/>
    <col min="8" max="8" width="6.85546875" style="1" customWidth="1"/>
    <col min="9" max="9" width="5.5703125" style="1" customWidth="1"/>
    <col min="10" max="10" width="6" style="1" customWidth="1"/>
    <col min="11" max="11" width="5.85546875" style="1" customWidth="1"/>
    <col min="12" max="18" width="6.85546875" style="1" customWidth="1"/>
    <col min="19" max="19" width="5.85546875" style="1" customWidth="1"/>
    <col min="20" max="21" width="6.85546875" style="1" customWidth="1"/>
    <col min="22" max="26" width="8" style="1" customWidth="1"/>
    <col min="27" max="16384" width="12.42578125" style="1"/>
  </cols>
  <sheetData>
    <row r="1" spans="1:21" ht="12.75" customHeight="1" x14ac:dyDescent="0.25">
      <c r="A1" s="147" t="s">
        <v>209</v>
      </c>
      <c r="B1" s="148"/>
      <c r="C1" s="148"/>
      <c r="D1" s="148"/>
      <c r="E1" s="148"/>
      <c r="F1" s="148"/>
      <c r="G1" s="148"/>
      <c r="H1" s="148"/>
      <c r="I1" s="148"/>
      <c r="J1" s="148"/>
      <c r="K1" s="148"/>
      <c r="L1" s="148"/>
      <c r="M1" s="148"/>
      <c r="N1" s="148"/>
      <c r="O1" s="148"/>
      <c r="P1" s="148"/>
      <c r="Q1" s="148"/>
      <c r="R1" s="148"/>
      <c r="S1" s="148"/>
      <c r="T1" s="148"/>
      <c r="U1" s="148"/>
    </row>
    <row r="2" spans="1:21" ht="16.5" customHeight="1" x14ac:dyDescent="0.25">
      <c r="A2" s="2" t="s">
        <v>0</v>
      </c>
      <c r="B2" s="149" t="s">
        <v>1</v>
      </c>
      <c r="C2" s="150"/>
      <c r="D2" s="150"/>
      <c r="E2" s="150"/>
      <c r="F2" s="146"/>
      <c r="G2" s="113" t="s">
        <v>213</v>
      </c>
      <c r="H2" s="114"/>
      <c r="I2" s="114"/>
      <c r="J2" s="114"/>
      <c r="K2" s="114"/>
      <c r="L2" s="114"/>
      <c r="M2" s="115" t="s">
        <v>214</v>
      </c>
      <c r="N2" s="115"/>
      <c r="O2" s="115"/>
      <c r="P2" s="115"/>
      <c r="Q2" s="115"/>
      <c r="R2" s="115"/>
      <c r="S2" s="116"/>
      <c r="T2" s="151" t="s">
        <v>2</v>
      </c>
      <c r="U2" s="146"/>
    </row>
    <row r="3" spans="1:21" ht="16.5" customHeight="1" x14ac:dyDescent="0.25">
      <c r="A3" s="3"/>
      <c r="B3" s="4" t="s">
        <v>3</v>
      </c>
      <c r="C3" s="5" t="s">
        <v>4</v>
      </c>
      <c r="D3" s="6" t="s">
        <v>5</v>
      </c>
      <c r="E3" s="7" t="s">
        <v>6</v>
      </c>
      <c r="F3" s="4" t="s">
        <v>7</v>
      </c>
      <c r="G3" s="8" t="s">
        <v>8</v>
      </c>
      <c r="H3" s="9" t="s">
        <v>9</v>
      </c>
      <c r="I3" s="10" t="s">
        <v>10</v>
      </c>
      <c r="J3" s="10" t="s">
        <v>11</v>
      </c>
      <c r="K3" s="145" t="s">
        <v>12</v>
      </c>
      <c r="L3" s="146"/>
      <c r="M3" s="9" t="s">
        <v>13</v>
      </c>
      <c r="N3" s="11" t="s">
        <v>14</v>
      </c>
      <c r="O3" s="10" t="s">
        <v>15</v>
      </c>
      <c r="P3" s="9" t="s">
        <v>16</v>
      </c>
      <c r="Q3" s="9" t="s">
        <v>17</v>
      </c>
      <c r="R3" s="9" t="s">
        <v>18</v>
      </c>
      <c r="S3" s="9" t="s">
        <v>19</v>
      </c>
      <c r="T3" s="12" t="s">
        <v>20</v>
      </c>
      <c r="U3" s="12" t="s">
        <v>21</v>
      </c>
    </row>
    <row r="4" spans="1:21" ht="39" customHeight="1" x14ac:dyDescent="0.25">
      <c r="A4" s="13" t="s">
        <v>22</v>
      </c>
      <c r="B4" s="13" t="s">
        <v>23</v>
      </c>
      <c r="C4" s="14" t="s">
        <v>24</v>
      </c>
      <c r="D4" s="15">
        <v>1</v>
      </c>
      <c r="E4" s="13" t="s">
        <v>25</v>
      </c>
      <c r="F4" s="13" t="s">
        <v>26</v>
      </c>
      <c r="G4" s="16"/>
      <c r="H4" s="17"/>
      <c r="I4" s="17"/>
      <c r="J4" s="17"/>
      <c r="K4" s="16" t="s">
        <v>27</v>
      </c>
      <c r="L4" s="16" t="s">
        <v>27</v>
      </c>
      <c r="M4" s="17"/>
      <c r="N4" s="17"/>
      <c r="O4" s="16" t="s">
        <v>27</v>
      </c>
      <c r="P4" s="16" t="s">
        <v>27</v>
      </c>
      <c r="Q4" s="16" t="s">
        <v>27</v>
      </c>
      <c r="R4" s="17"/>
      <c r="S4" s="16" t="s">
        <v>27</v>
      </c>
      <c r="T4" s="13">
        <v>2023</v>
      </c>
      <c r="U4" s="13">
        <v>2026</v>
      </c>
    </row>
    <row r="5" spans="1:21" ht="53.25" customHeight="1" x14ac:dyDescent="0.25">
      <c r="A5" s="13" t="s">
        <v>28</v>
      </c>
      <c r="B5" s="13" t="s">
        <v>29</v>
      </c>
      <c r="C5" s="14" t="s">
        <v>30</v>
      </c>
      <c r="D5" s="15">
        <v>1</v>
      </c>
      <c r="E5" s="13" t="s">
        <v>30</v>
      </c>
      <c r="F5" s="13" t="s">
        <v>31</v>
      </c>
      <c r="G5" s="16">
        <v>2560</v>
      </c>
      <c r="H5" s="17"/>
      <c r="I5" s="17"/>
      <c r="J5" s="17"/>
      <c r="K5" s="17"/>
      <c r="L5" s="17"/>
      <c r="M5" s="17"/>
      <c r="N5" s="17"/>
      <c r="O5" s="16" t="s">
        <v>27</v>
      </c>
      <c r="P5" s="16" t="s">
        <v>27</v>
      </c>
      <c r="Q5" s="16">
        <v>2560</v>
      </c>
      <c r="R5" s="17"/>
      <c r="S5" s="17"/>
      <c r="T5" s="15">
        <v>2022</v>
      </c>
      <c r="U5" s="18">
        <v>2026</v>
      </c>
    </row>
    <row r="6" spans="1:21" ht="39" customHeight="1" x14ac:dyDescent="0.25">
      <c r="A6" s="13" t="s">
        <v>32</v>
      </c>
      <c r="B6" s="13" t="s">
        <v>33</v>
      </c>
      <c r="C6" s="13" t="s">
        <v>34</v>
      </c>
      <c r="D6" s="15">
        <v>2</v>
      </c>
      <c r="E6" s="13" t="s">
        <v>35</v>
      </c>
      <c r="F6" s="19" t="s">
        <v>36</v>
      </c>
      <c r="G6" s="16">
        <v>6400</v>
      </c>
      <c r="H6" s="17"/>
      <c r="I6" s="17"/>
      <c r="J6" s="17"/>
      <c r="K6" s="16" t="s">
        <v>27</v>
      </c>
      <c r="L6" s="16" t="s">
        <v>27</v>
      </c>
      <c r="M6" s="17"/>
      <c r="N6" s="17"/>
      <c r="O6" s="17"/>
      <c r="P6" s="17"/>
      <c r="Q6" s="16">
        <v>6400</v>
      </c>
      <c r="R6" s="17"/>
      <c r="S6" s="17"/>
      <c r="T6" s="15">
        <v>2023</v>
      </c>
      <c r="U6" s="15">
        <v>2026</v>
      </c>
    </row>
    <row r="7" spans="1:21" ht="44.25" customHeight="1" x14ac:dyDescent="0.25">
      <c r="A7" s="13" t="s">
        <v>32</v>
      </c>
      <c r="B7" s="13" t="s">
        <v>37</v>
      </c>
      <c r="C7" s="13" t="s">
        <v>38</v>
      </c>
      <c r="D7" s="15">
        <v>2</v>
      </c>
      <c r="E7" s="13" t="s">
        <v>39</v>
      </c>
      <c r="F7" s="14" t="s">
        <v>40</v>
      </c>
      <c r="G7" s="16" t="s">
        <v>27</v>
      </c>
      <c r="H7" s="17"/>
      <c r="I7" s="17"/>
      <c r="J7" s="17"/>
      <c r="K7" s="16" t="s">
        <v>27</v>
      </c>
      <c r="L7" s="17"/>
      <c r="M7" s="17"/>
      <c r="N7" s="17"/>
      <c r="O7" s="17"/>
      <c r="P7" s="17"/>
      <c r="Q7" s="16" t="s">
        <v>27</v>
      </c>
      <c r="R7" s="17"/>
      <c r="S7" s="17"/>
      <c r="T7" s="15">
        <v>2023</v>
      </c>
      <c r="U7" s="15">
        <v>2026</v>
      </c>
    </row>
    <row r="8" spans="1:21" ht="54.75" customHeight="1" x14ac:dyDescent="0.25">
      <c r="A8" s="20" t="s">
        <v>32</v>
      </c>
      <c r="B8" s="21" t="s">
        <v>41</v>
      </c>
      <c r="C8" s="21" t="s">
        <v>42</v>
      </c>
      <c r="D8" s="22">
        <v>3</v>
      </c>
      <c r="E8" s="20" t="s">
        <v>43</v>
      </c>
      <c r="F8" s="20" t="s">
        <v>44</v>
      </c>
      <c r="G8" s="23">
        <v>40686</v>
      </c>
      <c r="H8" s="24"/>
      <c r="I8" s="24"/>
      <c r="J8" s="24"/>
      <c r="K8" s="25" t="s">
        <v>45</v>
      </c>
      <c r="L8" s="23">
        <v>20343</v>
      </c>
      <c r="M8" s="24"/>
      <c r="N8" s="24"/>
      <c r="O8" s="24"/>
      <c r="P8" s="24"/>
      <c r="Q8" s="26">
        <v>20343</v>
      </c>
      <c r="R8" s="24"/>
      <c r="S8" s="24"/>
      <c r="T8" s="27">
        <v>2022</v>
      </c>
      <c r="U8" s="27">
        <v>2024</v>
      </c>
    </row>
    <row r="9" spans="1:21" ht="35.25" customHeight="1" x14ac:dyDescent="0.25">
      <c r="A9" s="14" t="s">
        <v>32</v>
      </c>
      <c r="B9" s="13" t="s">
        <v>46</v>
      </c>
      <c r="C9" s="28" t="s">
        <v>47</v>
      </c>
      <c r="D9" s="15">
        <v>4</v>
      </c>
      <c r="E9" s="28" t="s">
        <v>48</v>
      </c>
      <c r="F9" s="28" t="s">
        <v>49</v>
      </c>
      <c r="G9" s="29">
        <v>149100</v>
      </c>
      <c r="H9" s="30"/>
      <c r="I9" s="30"/>
      <c r="J9" s="30"/>
      <c r="K9" s="30" t="s">
        <v>50</v>
      </c>
      <c r="L9" s="29">
        <v>14500</v>
      </c>
      <c r="M9" s="30">
        <v>55000</v>
      </c>
      <c r="N9" s="30"/>
      <c r="O9" s="30"/>
      <c r="P9" s="30"/>
      <c r="Q9" s="31">
        <v>79600</v>
      </c>
      <c r="R9" s="30" t="s">
        <v>27</v>
      </c>
      <c r="S9" s="29" t="s">
        <v>27</v>
      </c>
      <c r="T9" s="14">
        <v>2022</v>
      </c>
      <c r="U9" s="15">
        <v>2026</v>
      </c>
    </row>
    <row r="10" spans="1:21" ht="47.25" customHeight="1" x14ac:dyDescent="0.25">
      <c r="A10" s="14" t="s">
        <v>51</v>
      </c>
      <c r="B10" s="13" t="s">
        <v>52</v>
      </c>
      <c r="C10" s="14" t="s">
        <v>53</v>
      </c>
      <c r="D10" s="15">
        <v>4</v>
      </c>
      <c r="E10" s="14" t="s">
        <v>54</v>
      </c>
      <c r="F10" s="14" t="s">
        <v>55</v>
      </c>
      <c r="G10" s="17"/>
      <c r="H10" s="17"/>
      <c r="I10" s="17"/>
      <c r="J10" s="17"/>
      <c r="K10" s="16"/>
      <c r="L10" s="17"/>
      <c r="M10" s="17"/>
      <c r="N10" s="17"/>
      <c r="O10" s="17"/>
      <c r="P10" s="17"/>
      <c r="Q10" s="16"/>
      <c r="R10" s="17"/>
      <c r="S10" s="17"/>
      <c r="T10" s="15">
        <v>2024</v>
      </c>
      <c r="U10" s="15"/>
    </row>
    <row r="11" spans="1:21" ht="30.75" customHeight="1" x14ac:dyDescent="0.25">
      <c r="A11" s="14" t="s">
        <v>32</v>
      </c>
      <c r="B11" s="13" t="s">
        <v>56</v>
      </c>
      <c r="C11" s="14" t="s">
        <v>57</v>
      </c>
      <c r="D11" s="15">
        <v>4</v>
      </c>
      <c r="E11" s="14" t="s">
        <v>58</v>
      </c>
      <c r="F11" s="14" t="s">
        <v>32</v>
      </c>
      <c r="G11" s="17"/>
      <c r="H11" s="17"/>
      <c r="I11" s="17"/>
      <c r="J11" s="17"/>
      <c r="K11" s="16"/>
      <c r="L11" s="17"/>
      <c r="M11" s="17"/>
      <c r="N11" s="17"/>
      <c r="O11" s="17"/>
      <c r="P11" s="17"/>
      <c r="Q11" s="16"/>
      <c r="R11" s="17"/>
      <c r="S11" s="17"/>
      <c r="T11" s="15">
        <v>2023</v>
      </c>
      <c r="U11" s="15">
        <v>2026</v>
      </c>
    </row>
    <row r="12" spans="1:21" ht="30" customHeight="1" x14ac:dyDescent="0.25">
      <c r="A12" s="20" t="s">
        <v>59</v>
      </c>
      <c r="B12" s="100" t="s">
        <v>60</v>
      </c>
      <c r="C12" s="20" t="s">
        <v>61</v>
      </c>
      <c r="D12" s="22">
        <v>5</v>
      </c>
      <c r="E12" s="20" t="s">
        <v>62</v>
      </c>
      <c r="F12" s="20" t="s">
        <v>63</v>
      </c>
      <c r="G12" s="32">
        <v>61967.48</v>
      </c>
      <c r="H12" s="32" t="s">
        <v>27</v>
      </c>
      <c r="I12" s="32"/>
      <c r="J12" s="32">
        <v>49574.06</v>
      </c>
      <c r="K12" s="32"/>
      <c r="L12" s="32"/>
      <c r="M12" s="32"/>
      <c r="N12" s="32"/>
      <c r="O12" s="32"/>
      <c r="P12" s="32"/>
      <c r="Q12" s="33">
        <f>G12-J12</f>
        <v>12393.420000000006</v>
      </c>
      <c r="R12" s="32"/>
      <c r="S12" s="32"/>
      <c r="T12" s="22">
        <v>2021</v>
      </c>
      <c r="U12" s="22">
        <v>2022</v>
      </c>
    </row>
    <row r="13" spans="1:21" ht="24" customHeight="1" x14ac:dyDescent="0.25">
      <c r="A13" s="14" t="s">
        <v>64</v>
      </c>
      <c r="B13" s="13" t="s">
        <v>65</v>
      </c>
      <c r="C13" s="14" t="s">
        <v>66</v>
      </c>
      <c r="D13" s="15">
        <v>5</v>
      </c>
      <c r="E13" s="14" t="s">
        <v>67</v>
      </c>
      <c r="F13" s="14" t="s">
        <v>68</v>
      </c>
      <c r="G13" s="17">
        <v>300000</v>
      </c>
      <c r="H13" s="17"/>
      <c r="I13" s="17"/>
      <c r="J13" s="17"/>
      <c r="K13" s="16" t="s">
        <v>232</v>
      </c>
      <c r="L13" s="17">
        <v>300000</v>
      </c>
      <c r="M13" s="17"/>
      <c r="N13" s="17"/>
      <c r="O13" s="17"/>
      <c r="P13" s="17"/>
      <c r="Q13" s="16" t="s">
        <v>27</v>
      </c>
      <c r="R13" s="17" t="s">
        <v>27</v>
      </c>
      <c r="S13" s="17" t="s">
        <v>27</v>
      </c>
      <c r="T13" s="15">
        <v>2022</v>
      </c>
      <c r="U13" s="15">
        <v>2024</v>
      </c>
    </row>
    <row r="14" spans="1:21" ht="62.25" customHeight="1" x14ac:dyDescent="0.25">
      <c r="A14" s="14" t="s">
        <v>32</v>
      </c>
      <c r="B14" s="13" t="s">
        <v>69</v>
      </c>
      <c r="C14" s="14" t="s">
        <v>224</v>
      </c>
      <c r="D14" s="15">
        <v>5</v>
      </c>
      <c r="E14" s="14" t="s">
        <v>70</v>
      </c>
      <c r="F14" s="14" t="s">
        <v>71</v>
      </c>
      <c r="G14" s="17">
        <v>3660</v>
      </c>
      <c r="H14" s="17"/>
      <c r="I14" s="17"/>
      <c r="J14" s="17"/>
      <c r="K14" s="16"/>
      <c r="L14" s="17"/>
      <c r="M14" s="17"/>
      <c r="N14" s="17"/>
      <c r="O14" s="17"/>
      <c r="P14" s="17"/>
      <c r="Q14" s="16">
        <v>3660</v>
      </c>
      <c r="R14" s="17"/>
      <c r="S14" s="17"/>
      <c r="T14" s="15">
        <v>2022</v>
      </c>
      <c r="U14" s="15">
        <v>2026</v>
      </c>
    </row>
    <row r="15" spans="1:21" ht="16.5" customHeight="1" x14ac:dyDescent="0.25">
      <c r="A15" s="34" t="s">
        <v>72</v>
      </c>
      <c r="B15" s="35"/>
      <c r="C15" s="35"/>
      <c r="D15" s="36"/>
      <c r="E15" s="35"/>
      <c r="F15" s="35"/>
      <c r="G15" s="37">
        <f>SUM(G4:G14)</f>
        <v>564373.48</v>
      </c>
      <c r="H15" s="37" t="s">
        <v>27</v>
      </c>
      <c r="I15" s="37" t="s">
        <v>27</v>
      </c>
      <c r="J15" s="37">
        <f t="shared" ref="J15:M15" si="0">SUM(J4:J14)</f>
        <v>49574.06</v>
      </c>
      <c r="K15" s="37" t="s">
        <v>27</v>
      </c>
      <c r="L15" s="37">
        <f t="shared" si="0"/>
        <v>334843</v>
      </c>
      <c r="M15" s="37">
        <f t="shared" si="0"/>
        <v>55000</v>
      </c>
      <c r="N15" s="37" t="s">
        <v>27</v>
      </c>
      <c r="O15" s="37" t="s">
        <v>27</v>
      </c>
      <c r="P15" s="37" t="s">
        <v>27</v>
      </c>
      <c r="Q15" s="37">
        <f>SUM(Q4:Q14)</f>
        <v>124956.42000000001</v>
      </c>
      <c r="R15" s="37" t="s">
        <v>27</v>
      </c>
      <c r="S15" s="37" t="s">
        <v>27</v>
      </c>
      <c r="T15" s="35"/>
      <c r="U15" s="35"/>
    </row>
    <row r="16" spans="1:21" ht="12.75" customHeight="1" x14ac:dyDescent="0.25"/>
    <row r="17" spans="1:9" ht="12.75" customHeight="1" x14ac:dyDescent="0.25">
      <c r="A17" s="38"/>
      <c r="B17" s="39" t="s">
        <v>73</v>
      </c>
    </row>
    <row r="18" spans="1:9" ht="12.75" customHeight="1" x14ac:dyDescent="0.25">
      <c r="A18" s="40"/>
      <c r="B18" s="39" t="s">
        <v>74</v>
      </c>
    </row>
    <row r="19" spans="1:9" ht="12.75" customHeight="1" x14ac:dyDescent="0.25">
      <c r="A19" s="101"/>
      <c r="B19" s="39" t="s">
        <v>215</v>
      </c>
    </row>
    <row r="20" spans="1:9" ht="12.75" customHeight="1" x14ac:dyDescent="0.25">
      <c r="A20" s="139" t="s">
        <v>217</v>
      </c>
      <c r="B20" s="140"/>
      <c r="C20" s="140"/>
      <c r="D20" s="140"/>
      <c r="E20" s="140"/>
      <c r="F20" s="140"/>
      <c r="G20" s="140"/>
      <c r="H20" s="140"/>
      <c r="I20" s="141"/>
    </row>
    <row r="21" spans="1:9" ht="12.75" customHeight="1" x14ac:dyDescent="0.25">
      <c r="A21" s="142"/>
      <c r="B21" s="143"/>
      <c r="C21" s="143"/>
      <c r="D21" s="143"/>
      <c r="E21" s="143"/>
      <c r="F21" s="143"/>
      <c r="G21" s="143"/>
      <c r="H21" s="143"/>
      <c r="I21" s="144"/>
    </row>
    <row r="22" spans="1:9" ht="12.75" customHeight="1" x14ac:dyDescent="0.25">
      <c r="A22" s="142"/>
      <c r="B22" s="143"/>
      <c r="C22" s="143"/>
      <c r="D22" s="143"/>
      <c r="E22" s="143"/>
      <c r="F22" s="143"/>
      <c r="G22" s="143"/>
      <c r="H22" s="143"/>
      <c r="I22" s="144"/>
    </row>
    <row r="23" spans="1:9" ht="12.75" customHeight="1" x14ac:dyDescent="0.25">
      <c r="A23" s="142"/>
      <c r="B23" s="143"/>
      <c r="C23" s="143"/>
      <c r="D23" s="143"/>
      <c r="E23" s="143"/>
      <c r="F23" s="143"/>
      <c r="G23" s="143"/>
      <c r="H23" s="143"/>
      <c r="I23" s="144"/>
    </row>
    <row r="24" spans="1:9" ht="12.75" customHeight="1" x14ac:dyDescent="0.25"/>
    <row r="25" spans="1:9" ht="12.75" customHeight="1" x14ac:dyDescent="0.25"/>
    <row r="26" spans="1:9" ht="12.75" customHeight="1" x14ac:dyDescent="0.25"/>
    <row r="27" spans="1:9" ht="12.75"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sheetData>
  <mergeCells count="7">
    <mergeCell ref="A20:I23"/>
    <mergeCell ref="K3:L3"/>
    <mergeCell ref="A1:U1"/>
    <mergeCell ref="B2:F2"/>
    <mergeCell ref="G2:L2"/>
    <mergeCell ref="M2:S2"/>
    <mergeCell ref="T2:U2"/>
  </mergeCells>
  <pageMargins left="0.7" right="0.7" top="0.75" bottom="0.75"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Axes</vt:lpstr>
      <vt:lpstr>Wimille</vt:lpstr>
      <vt:lpstr>St-MartinBoulogne</vt:lpstr>
      <vt:lpstr>Le_Portel</vt:lpstr>
      <vt:lpstr>'St-MartinBoulogne'!Zone_d_impression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Delattre</dc:creator>
  <cp:lastModifiedBy>Roland Delattre</cp:lastModifiedBy>
  <cp:lastPrinted>2022-06-03T13:21:40Z</cp:lastPrinted>
  <dcterms:created xsi:type="dcterms:W3CDTF">2022-05-20T11:02:06Z</dcterms:created>
  <dcterms:modified xsi:type="dcterms:W3CDTF">2022-06-07T15:25:00Z</dcterms:modified>
</cp:coreProperties>
</file>